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New DATA-SU\IDP\IDP2563\รอบ2\ลงเว็บ\"/>
    </mc:Choice>
  </mc:AlternateContent>
  <bookViews>
    <workbookView xWindow="-120" yWindow="-120" windowWidth="24240" windowHeight="131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เก็บข้อมูลHRD!$A$6:$Q$105</definedName>
    <definedName name="_xlnm._FilterDatabase" localSheetId="2" hidden="1">ตรวจสอบชื่อผู้ยังไม่ได้รับพัฒนา!$A$4:$D$355</definedName>
    <definedName name="_xlnm.Print_Area" localSheetId="0">เก็บข้อมูลHRD!$A$1:$N$122</definedName>
    <definedName name="_xlnm.Print_Area" localSheetId="2">ตรวจสอบชื่อผู้ยังไม่ได้รับพัฒนา!$A$2:$D$354</definedName>
    <definedName name="_xlnm.Print_Area" localSheetId="1">สรุปผลHRD!$A$1:$N$24</definedName>
    <definedName name="_xlnm.Print_Titles" localSheetId="0">เก็บข้อมูลHRD!$6:$6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3" l="1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150" i="3"/>
  <c r="D151" i="3"/>
  <c r="D152" i="3"/>
  <c r="D153" i="3"/>
  <c r="D154" i="3"/>
  <c r="D155" i="3"/>
  <c r="D156" i="3"/>
  <c r="D157" i="3"/>
  <c r="D158" i="3"/>
  <c r="D159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4" i="2" l="1"/>
  <c r="M4" i="2" l="1"/>
  <c r="L2" i="2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10" i="2"/>
  <c r="J9" i="2"/>
  <c r="J8" i="2"/>
  <c r="J7" i="2"/>
  <c r="F24" i="2"/>
  <c r="D24" i="2"/>
  <c r="D22" i="2" a="1"/>
  <c r="D22" i="2" s="1"/>
  <c r="F22" i="2" s="1"/>
  <c r="F19" i="2" a="1"/>
  <c r="F19" i="2" s="1"/>
  <c r="D19" i="2" a="1"/>
  <c r="D19" i="2" s="1"/>
  <c r="F18" i="2"/>
  <c r="D18" i="2"/>
  <c r="F14" i="2" a="1"/>
  <c r="F14" i="2" s="1"/>
  <c r="D14" i="2" a="1"/>
  <c r="D14" i="2" s="1"/>
  <c r="D13" i="2"/>
  <c r="F9" i="2" a="1"/>
  <c r="F9" i="2" s="1"/>
  <c r="F8" i="2"/>
  <c r="D9" i="2" a="1"/>
  <c r="D9" i="2" s="1"/>
  <c r="D8" i="2"/>
  <c r="M17" i="2" l="1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F13" i="2" a="1"/>
  <c r="F13" i="2" s="1"/>
  <c r="F4" i="2"/>
  <c r="F10" i="2" s="1" a="1"/>
  <c r="D10" i="2" a="1"/>
  <c r="D10" i="2" l="1"/>
  <c r="F10" i="2"/>
  <c r="F20" i="2"/>
  <c r="D20" i="2"/>
  <c r="D2" i="2"/>
  <c r="D15" i="2" l="1"/>
  <c r="F15" i="2"/>
  <c r="J17" i="2" l="1"/>
  <c r="I4" i="2" l="1"/>
</calcChain>
</file>

<file path=xl/comments1.xml><?xml version="1.0" encoding="utf-8"?>
<comments xmlns="http://schemas.openxmlformats.org/spreadsheetml/2006/main">
  <authors>
    <author>user</author>
  </authors>
  <commentList>
    <comment ref="C353" authorId="0" shapeId="0">
      <text>
        <r>
          <rPr>
            <b/>
            <sz val="8"/>
            <color indexed="81"/>
            <rFont val="Tahoma"/>
            <family val="2"/>
          </rPr>
          <t>ได้รับงบเพิ่มปี 54</t>
        </r>
      </text>
    </comment>
  </commentList>
</comments>
</file>

<file path=xl/sharedStrings.xml><?xml version="1.0" encoding="utf-8"?>
<sst xmlns="http://schemas.openxmlformats.org/spreadsheetml/2006/main" count="6705" uniqueCount="642">
  <si>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</si>
  <si>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</si>
  <si>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</si>
  <si>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</si>
  <si>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</si>
  <si>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</si>
  <si>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</si>
  <si>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</si>
  <si>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</si>
  <si>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</si>
  <si>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</si>
  <si>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</si>
  <si>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</si>
  <si>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</si>
  <si>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</si>
  <si>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</si>
  <si>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</si>
  <si>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</si>
  <si>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</si>
  <si>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</si>
  <si>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</si>
  <si>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</si>
  <si>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</si>
  <si>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</si>
  <si>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</si>
  <si>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</si>
  <si>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</si>
  <si>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</si>
  <si>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</si>
  <si>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</si>
  <si>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</si>
  <si>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</si>
  <si>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</si>
  <si>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</si>
  <si>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</si>
  <si>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</si>
  <si>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</si>
  <si>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</si>
  <si>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</si>
  <si>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</si>
  <si>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</si>
  <si>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</si>
  <si>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</si>
  <si>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</si>
  <si>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</si>
  <si>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</si>
  <si>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</si>
  <si>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</si>
  <si>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</si>
  <si>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</si>
  <si>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</si>
  <si>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</si>
  <si>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</si>
  <si>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</si>
  <si>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</si>
  <si>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</si>
  <si>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</si>
  <si>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</si>
  <si>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</si>
  <si>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</si>
  <si>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</si>
  <si>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</si>
  <si>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</si>
  <si>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</si>
  <si>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</si>
  <si>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</si>
  <si>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</si>
  <si>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</si>
  <si>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</si>
  <si>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</si>
  <si>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</si>
  <si>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</si>
  <si>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</si>
  <si>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</si>
  <si>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สังกัด
กลุ่ม/ฝ่าย</t>
  </si>
  <si>
    <r>
      <t>จำนวน</t>
    </r>
    <r>
      <rPr>
        <b/>
        <u/>
        <sz val="10"/>
        <color theme="1"/>
        <rFont val="TH SarabunPSK"/>
        <family val="2"/>
      </rPr>
      <t>ข้าราชการ</t>
    </r>
    <r>
      <rPr>
        <b/>
        <sz val="10"/>
        <color theme="1"/>
        <rFont val="TH SarabunPSK"/>
        <family val="2"/>
      </rPr>
      <t>ทั้งหมด
ในหน่วยงาน (คน)</t>
    </r>
  </si>
  <si>
    <t>ผู้บันทึกข้อมูล</t>
  </si>
  <si>
    <t>ความรู้/ทักษะเฉพาะทางในสายงาน</t>
  </si>
  <si>
    <t>อบรมกับหน่วยงานนอกกรมฯ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</si>
  <si>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
</t>
    </r>
  </si>
  <si>
    <t>สำนักพัฒนาระบบและรับรองมาตรฐานสินค้าปศุสัตว์</t>
  </si>
  <si>
    <t>นายโอฬาร กิจปรีดาบริสุทธิ์</t>
  </si>
  <si>
    <t>นายสัตวแพทย์ชำนาญการพิเศษ</t>
  </si>
  <si>
    <t>กลุ่มมาตรฐานสิ่งแวดล้อมด้านการปศุสัตว์</t>
  </si>
  <si>
    <t>นางสาวณัฎฐามณี พรมใบเงิน</t>
  </si>
  <si>
    <t>นายสัตวแพทย์ชำนาญการ</t>
  </si>
  <si>
    <t>นางสาววราภรณ์ เสาหงษ์</t>
  </si>
  <si>
    <t>นักวิชาการสัตวบาล</t>
  </si>
  <si>
    <t>นายสมบูรณ์ มังคะละ</t>
  </si>
  <si>
    <t>นักวิทยาศาสตร์</t>
  </si>
  <si>
    <t>นางสาวเมธาวี ธรรมประทีป</t>
  </si>
  <si>
    <t>นายปาฏิหาริย์ วรารัตน์ธนาเวช</t>
  </si>
  <si>
    <t>นางสาวอัจราพรรณ สุขป้อม</t>
  </si>
  <si>
    <t>นายฐิติพงศ์ แก้วธรรมานุกูล</t>
  </si>
  <si>
    <t>นายสัตวแพทย์</t>
  </si>
  <si>
    <t>นายปราโมช พวงชมภู</t>
  </si>
  <si>
    <t>กลุ่มบริหารจัดการข้อมูลด้านมาตรฐานการปศุสัตว์</t>
  </si>
  <si>
    <t>นางสาวณิชกานต์ วิศิษฐวานิชย์</t>
  </si>
  <si>
    <t>นักจัดการงานทั่วไปปฏิบัติการ</t>
  </si>
  <si>
    <t>นายมารุต เชียงเถียร</t>
  </si>
  <si>
    <t>กลุ่มพัฒนาสินค้าปศุสัตว์ฮาลาล</t>
  </si>
  <si>
    <t>นายมาลิก อับดุลบุตร</t>
  </si>
  <si>
    <t>นายพัฒนพงษ์ โลหะอนุกูล</t>
  </si>
  <si>
    <t>กลุ่มควบคุมโรงฆ่าสัตว์ภายในประเทศ</t>
  </si>
  <si>
    <t>นายอัจฉบุณณ์ แสงศิริรักษ์</t>
  </si>
  <si>
    <t>นางสาวทิพย์สุดา พุฒซ้อน</t>
  </si>
  <si>
    <t>นายจิรภัทร อินทรสุข</t>
  </si>
  <si>
    <t>นายพิทวัส พรรณสิงห์</t>
  </si>
  <si>
    <t>เจ้าพนักงานสัตวบาล</t>
  </si>
  <si>
    <t>กลุ่มมาตรฐานด้านการปศุสัตว์</t>
  </si>
  <si>
    <t>นางสาวธันยาวดี คำเภา</t>
  </si>
  <si>
    <t>นายอนุชา มุมอ่อน</t>
  </si>
  <si>
    <t>กลุ่มรับรองด้านการปศุสัตว์</t>
  </si>
  <si>
    <t>นายเอกชัย ก่อเกียรติสกุลชัย</t>
  </si>
  <si>
    <t>นางสาวมิรันตี เพ็ญโรจน์</t>
  </si>
  <si>
    <t>กลุ่มตรวจสอบมาตรฐานด้านการปศุสัตว์</t>
  </si>
  <si>
    <t>นางสาวธัญลักษณ์ สมณะ</t>
  </si>
  <si>
    <t>นางสาวอัจฉา นำพา</t>
  </si>
  <si>
    <t>นายณฐ ศรีเมือง</t>
  </si>
  <si>
    <t>นางสาวสุนิษา ประสารวุฒิ</t>
  </si>
  <si>
    <t>นางสาวณัฐพัชร์ คงคาหลวง</t>
  </si>
  <si>
    <t>นายโอภาส  วงศ์นิติพัฒน์</t>
  </si>
  <si>
    <t>นายปราโมทย์  ศรีสังข์</t>
  </si>
  <si>
    <t>นายวสันต์ เคยเหล่า</t>
  </si>
  <si>
    <t>นายบุญโชค  พรหมมาศ</t>
  </si>
  <si>
    <t>สัตวแพทย์อาวุโส</t>
  </si>
  <si>
    <t>นายวินัย  กาญจนมาลา</t>
  </si>
  <si>
    <t>นางสาววลัยกร ศรีเจริญ</t>
  </si>
  <si>
    <t>นางสาวกุศลิน ก้องกิติกุล</t>
  </si>
  <si>
    <t>นางสาวอัญญารัตน์ ราชประโคน</t>
  </si>
  <si>
    <t>นางสาวมรกต เบญจมปริญญากูล</t>
  </si>
  <si>
    <t>นางสาวสิริกร งามเกลี้ยง</t>
  </si>
  <si>
    <t>นางสาวดลณรัตน์ แหยมตั้ง</t>
  </si>
  <si>
    <t>นางสาวกรรณศิริ จิโรจน์กุลกิจ</t>
  </si>
  <si>
    <t>นายสิทธิชัย  โกศล</t>
  </si>
  <si>
    <t>สัตวแพทย์ชำนาญงาน</t>
  </si>
  <si>
    <t>นายกิตติ ภมรสูต</t>
  </si>
  <si>
    <t>นางสาวนุชนารถ ทิพย์มงคลศิลป์</t>
  </si>
  <si>
    <t>นายพันเลิศ ศักดิ์แก้ว</t>
  </si>
  <si>
    <t>นางสาวราตรี  จวนสาง</t>
  </si>
  <si>
    <t>นางสาวนันทรัตน์  เบญจามฤต</t>
  </si>
  <si>
    <t>นายอรรถรัตน์  เอี่ยมผ่อง</t>
  </si>
  <si>
    <t>นายณัฐกิจ  จึงเจริญสุขยิ่ง</t>
  </si>
  <si>
    <t>นางสาวศรุดา  โพธิ์ศรี</t>
  </si>
  <si>
    <t>นายวัฒนา  ผลวิเศษชัยกุล</t>
  </si>
  <si>
    <t>นายปริญญา  ศรีบานแจ่ม</t>
  </si>
  <si>
    <t>นางสาวสุพิจิต  ภิรมย์</t>
  </si>
  <si>
    <t>นางสาวปาลิน พิทักษ์สาลี</t>
  </si>
  <si>
    <t>นางสาวเพ็ญศิริ กมลเลิศวณิช</t>
  </si>
  <si>
    <t>นางสาวอมรรัตน์ สงค์ดำ</t>
  </si>
  <si>
    <t>นางสาวอาภัชย์กร นันทา</t>
  </si>
  <si>
    <t>นางสาวชญารัตน์ บุญถนอม</t>
  </si>
  <si>
    <t>นางสาววิระดี ศรีคำ</t>
  </si>
  <si>
    <t>นายพิเชฐ จิวมงคลชัย</t>
  </si>
  <si>
    <t>นางสาวรัชนาพร  นามกร</t>
  </si>
  <si>
    <t>นางสาวอำพร  ตาอินทร์</t>
  </si>
  <si>
    <t>นางสาวสุภัค  วงศ์มยุรฉัตร</t>
  </si>
  <si>
    <t>นางสาวอุทุมพร  เฉลิมรัตนพงศ์</t>
  </si>
  <si>
    <t>นางสาวพันทิพา บุญเกิด</t>
  </si>
  <si>
    <t>นายอัมรินทร์ สมานชาติ</t>
  </si>
  <si>
    <t>นางสาวเบญจวรรณ พูลนิล</t>
  </si>
  <si>
    <t>นางสาวจินตนา คอนไชยศรี</t>
  </si>
  <si>
    <t>นายอภิพงษ์ ศรแก้ว</t>
  </si>
  <si>
    <t>นางสาวนวพร ลิมกุล</t>
  </si>
  <si>
    <t>นางสาวศนิตา  สอนพรม</t>
  </si>
  <si>
    <t>นางสาวชลธิชา วันจีน</t>
  </si>
  <si>
    <t>นางสาวศศลักษณ์ โยธาทูน</t>
  </si>
  <si>
    <t>นางสาวจิรัฐิติ  หอมสุนทร</t>
  </si>
  <si>
    <t>นางสาวเสาวคนธ์  พะวังคาม</t>
  </si>
  <si>
    <t>นางสาวพัทธานันท์  โคตมะ</t>
  </si>
  <si>
    <t>นางสาวนวลผกา  ปิ่นแก้ว</t>
  </si>
  <si>
    <t>นางสาวนันทวัน  ประวัติเลิศอุดม</t>
  </si>
  <si>
    <t>นางสาวธัญญาลักษณ์  ธงไชย</t>
  </si>
  <si>
    <t>นางสาวแพรวา ศรีสังข์</t>
  </si>
  <si>
    <t>นายศุภรัฐ แสงวิภาสนภาพร</t>
  </si>
  <si>
    <t>นางสาวศุทธินี  อัครชัยสกุล</t>
  </si>
  <si>
    <t>นางสาวสุจิรา ภูกิ่งหิน</t>
  </si>
  <si>
    <t>นางสาวอาภากุล  บุญเลิศ</t>
  </si>
  <si>
    <t>นายเศรษฐสัณห์ หัวใจแก้ว</t>
  </si>
  <si>
    <t>นางสาวธีนิดา ชโลธร</t>
  </si>
  <si>
    <t>นางสาวภรณ์ชนก  ภาสบุตร</t>
  </si>
  <si>
    <t>นางสาวศวิตา ปัญญาบุญ</t>
  </si>
  <si>
    <t>นางสาวสิรินาถ โพธิปัญญา</t>
  </si>
  <si>
    <t>นางสาวนพสิริ นาคสิทธิวงษ์</t>
  </si>
  <si>
    <t>นายเฉลิมพล อรรคฮาต</t>
  </si>
  <si>
    <t>นายภูริดล ไชยมงคล</t>
  </si>
  <si>
    <t>นางสาวสุวิมล  จึงเจริญสุขยิ่ง</t>
  </si>
  <si>
    <t>นางสาวธีญาภรณ์ คำโฮง</t>
  </si>
  <si>
    <t>นางสาวชิดชนก ชิดเชื้อ</t>
  </si>
  <si>
    <t>นางสาวศิรัชฌกานต์ ประเทืองทินนวัช</t>
  </si>
  <si>
    <t>นายบุษย์  ชูชัยแสงรัตน์</t>
  </si>
  <si>
    <t>นางสาวศิริอร เพ็ชรน้อย</t>
  </si>
  <si>
    <t>นางสาวพชรพร แต้มศรีนิล</t>
  </si>
  <si>
    <t>นางสาวฑิตยาพร ธุระภารพิสัย</t>
  </si>
  <si>
    <t>นายจิตติวัฒน์ ศิริมา</t>
  </si>
  <si>
    <t>นางสาวจุฬาลักษณ์ มานิจสิน</t>
  </si>
  <si>
    <t>นางสาวภัทรดา เพชรรัตน์</t>
  </si>
  <si>
    <t>นายพิชยา วงษาสุข</t>
  </si>
  <si>
    <t>นางสาวงามตา เกลี้ยงมีศรี</t>
  </si>
  <si>
    <t>นางสาวพัชนี เกษแม่นกิจ</t>
  </si>
  <si>
    <t>นางสาวจินดาวรรณ สุวรรณชัย</t>
  </si>
  <si>
    <t>นางสาวพศิกา สุขเกษม</t>
  </si>
  <si>
    <t>นายวรวิช แซ่หลี่</t>
  </si>
  <si>
    <t>นางสาวสิริกร สมภูมิ</t>
  </si>
  <si>
    <t>นางสาวบุญยาพร เฟื่องฟูสิน</t>
  </si>
  <si>
    <t>นายวสุธร ดังวัธนาวณิชย์</t>
  </si>
  <si>
    <t>นางสาวกรวิการ์ ก้องเกรียงไกร</t>
  </si>
  <si>
    <t>นางสาววรพรรณ เกิดพิบูลย์</t>
  </si>
  <si>
    <t>นางสาวปราณี จารุวัฒนดิลก</t>
  </si>
  <si>
    <t>นางสาวกนกอร ประสานธำรงศิริ</t>
  </si>
  <si>
    <t>นางสาวปานจิต  แก้วพรม</t>
  </si>
  <si>
    <t>นางสาวณัฐวดี  ทองเกื้อ</t>
  </si>
  <si>
    <t>นางสาวณัฐฑินี  แขนงแก้ว</t>
  </si>
  <si>
    <t>นางสาวชวัลลักษณ์ คงสุข</t>
  </si>
  <si>
    <t xml:space="preserve">นางสาวพรทิพย์ พีระพัฒนพงษ์ </t>
  </si>
  <si>
    <t>นางสาวภาวิณี ศรีสุรินทร์</t>
  </si>
  <si>
    <t>นางสาวรัตน์วรา ตุ้มขันธ์</t>
  </si>
  <si>
    <t>นางสาวนภัสนันท์ ศุภชวาล</t>
  </si>
  <si>
    <t xml:space="preserve">นางสาวพัชรพร อัศวพัฒนากูล </t>
  </si>
  <si>
    <t xml:space="preserve">นายฐิติพงศ์ แก้วธรรมานุกูล </t>
  </si>
  <si>
    <t xml:space="preserve">นางสาวทิพย์สุดา พุฒซ้อน </t>
  </si>
  <si>
    <t xml:space="preserve">นางสาวจารุวดี เปรมฤดี </t>
  </si>
  <si>
    <t xml:space="preserve">นายศุภรัฐ แสงวิภาสนภาพร </t>
  </si>
  <si>
    <t>นางสุภานันท์ บุญญกาญจน์</t>
  </si>
  <si>
    <t>นางสาวคชาภรณ์ เต็มยอด</t>
  </si>
  <si>
    <t>รักษาการ ผชช.ด้านพัฒนาระบบและรับรองคุณภาพเนื้อสัตว์และผลิตภัณฑ์</t>
  </si>
  <si>
    <t>นางสาวศศิภา แก้วประเสริฐ</t>
  </si>
  <si>
    <t>นายทนง เขมกูล</t>
  </si>
  <si>
    <t>นางสาวประวีณ บุญวัชรชัย</t>
  </si>
  <si>
    <t>นางสาววรามล ใช้พานิช</t>
  </si>
  <si>
    <t>นายพนมยงค์ สิทธิวงศ์</t>
  </si>
  <si>
    <t>นางสาวกมลพรรณ พลับผล</t>
  </si>
  <si>
    <t>นางสาวกัญญรัตน์ จำรัสวิมลรัตน์</t>
  </si>
  <si>
    <t>นางสาวรุจา จิโรภาส</t>
  </si>
  <si>
    <t>นางสาวณัฏฐณิชา ประยูรวิวัฒน์</t>
  </si>
  <si>
    <t>นางสาวณัฐภาวี ภิรมรักษ์</t>
  </si>
  <si>
    <t>นายปราโมทย์ ศรีสังข์</t>
  </si>
  <si>
    <t>นางสาวณัฐธิดา มะลิทอง</t>
  </si>
  <si>
    <t>นายไกร ไขแสง</t>
  </si>
  <si>
    <t>นางสาวปริญญา เชียรวิชัย</t>
  </si>
  <si>
    <t>นางสาวอัมพร ตาอินทร์</t>
  </si>
  <si>
    <t>นางธนิดา หรินทรานนท์</t>
  </si>
  <si>
    <t>ผชช.ด้านมาตรฐานการปศุสัตว์ระหว่างประเทศ</t>
  </si>
  <si>
    <t>นายอุดม จันทร์ประไพภัทร</t>
  </si>
  <si>
    <t>นายธิติ อันตรเสน</t>
  </si>
  <si>
    <t>นายศิลปชัย โฉมเผือก</t>
  </si>
  <si>
    <t>นักวิชาการสัตวบาลปฏิบัติการ</t>
  </si>
  <si>
    <t>นางสาวสุรีวัลย์ เพ่งรุ่งเรืองวงษ์</t>
  </si>
  <si>
    <t>นางสาวมยุรินทร์ รักทอง</t>
  </si>
  <si>
    <t xml:space="preserve">นักวิชาการสัตวบาล </t>
  </si>
  <si>
    <t>นายภานุพงษ์ สังข์สี</t>
  </si>
  <si>
    <t>นายณรงค์ อำพินธ์</t>
  </si>
  <si>
    <t>นายประยูร สุพันมาตย์</t>
  </si>
  <si>
    <t>นางสาวชนากานต์ โชติพุทธิกุล</t>
  </si>
  <si>
    <t>นางสาวชยานันท์ ลาภเจริญวงศ์</t>
  </si>
  <si>
    <t>นางสาวอัจฉราพรรณ สุขป้อม</t>
  </si>
  <si>
    <t>นางสาวชนันพัฒน์ สอนทรัพย์ดี</t>
  </si>
  <si>
    <t xml:space="preserve">นักจัดการงานทั่วไป </t>
  </si>
  <si>
    <t>นางสาววันวิสาข์ แย้มมีกลิ่น</t>
  </si>
  <si>
    <t>นักวิชาการสัตวบาลชำนาญการ</t>
  </si>
  <si>
    <t>นางสาวยศวดี สิทธิวิชัย</t>
  </si>
  <si>
    <t>นักจัดการงานทั่วไป</t>
  </si>
  <si>
    <t>นางสาวศุภจี มณีรัตน์</t>
  </si>
  <si>
    <t>นางสาวนิตยา พงษ์พิมาย</t>
  </si>
  <si>
    <t>นางสาวปัทมา ใจยืน</t>
  </si>
  <si>
    <t>นางสาวสุภาภรณ์ ลี้เจริญ</t>
  </si>
  <si>
    <t>นางสาวอัจฉาพรรณ สุขป้อม</t>
  </si>
  <si>
    <t>นางสาวปิยากร พันมะแพทย์</t>
  </si>
  <si>
    <t>นักวิชาการสิ่งแวดล้อม</t>
  </si>
  <si>
    <t>นางสาวธัญญาศิริ รัตนเกศ</t>
  </si>
  <si>
    <t>นางสาวเจ้าสกุล สุริยาพรชัย</t>
  </si>
  <si>
    <t>นางสาวสุภา วีระสัย</t>
  </si>
  <si>
    <t>เจ้าพนักงานธุรการ</t>
  </si>
  <si>
    <t>นางอรณิชา ไวยอำภี</t>
  </si>
  <si>
    <t>นางยศวดี สิทธิวิชัย</t>
  </si>
  <si>
    <t>นายวรัญญู ช้างอยู่</t>
  </si>
  <si>
    <t>นางสาวพัชรินทร์ พูลกอง</t>
  </si>
  <si>
    <t>นางสาวแสงเดือน กองอ้าย</t>
  </si>
  <si>
    <t>นางสาวปริญญาทิพย์ บุญเสริม</t>
  </si>
  <si>
    <t>นางจิราภรณ์ มังคะละ</t>
  </si>
  <si>
    <t>นางสาวญาฏิมา อินธิรัตน์</t>
  </si>
  <si>
    <t>นางสาวปุณณดา นวลประดิษฐ์</t>
  </si>
  <si>
    <t>นายกรวิทย์ แหวนวงษ์</t>
  </si>
  <si>
    <t>นายวุฒิพันธ์ โรมพันธ์</t>
  </si>
  <si>
    <t>นางสาวนัยนา ราชมณี</t>
  </si>
  <si>
    <t>นางสาวสมจิตร เสือเดช</t>
  </si>
  <si>
    <t>นางสาวอุไรพร ใบเนียม</t>
  </si>
  <si>
    <t>นางสาวสิริลักษณ์ สิงหะจูฑะ</t>
  </si>
  <si>
    <t>นางสาววลัยลักษณ์ รอดเพราะบุญ</t>
  </si>
  <si>
    <t>นางสาวกรุณา ทิพย์คุณ</t>
  </si>
  <si>
    <t>นางสาวสาวิณีย์ คล้ายสุวรรณ</t>
  </si>
  <si>
    <t>นางสาวสุกัญญา มัญจกานนท์</t>
  </si>
  <si>
    <t>ฝ่ายบริหารทั่วไป</t>
  </si>
  <si>
    <t>นายศุภชัย ศิริรัตน์</t>
  </si>
  <si>
    <t>นางวาสนา วีระสัย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</si>
  <si>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</si>
  <si>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</si>
  <si>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</si>
  <si>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</si>
  <si>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</si>
  <si>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</si>
  <si>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2569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</si>
  <si>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</si>
  <si>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</si>
  <si>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</si>
  <si>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</si>
  <si>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</si>
  <si>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</si>
  <si>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</si>
  <si>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</si>
  <si>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2578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</si>
  <si>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2579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</si>
  <si>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2580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</si>
  <si>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2581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</si>
  <si>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2582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</si>
  <si>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2583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</si>
  <si>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2584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</si>
  <si>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2585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</si>
  <si>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2586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</si>
  <si>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2587</t>
  </si>
  <si>
    <t>โครงการอบรมเพิ่มประสิทธิภาพการทำงานของเจ้าหน้าที่ส่วนภูมิภาค เรื่อง การขับเคลื่อนงานด้านมาตรฐานการปศุสัตว์ ประจำปีงบประมาณ 2588</t>
  </si>
  <si>
    <t>พนักงานตรวจเนื้อสัตว์และผลิตภัณฑ์จากสัตว์ในโรงงาน</t>
  </si>
  <si>
    <t>อบรมหลักสูตรข้อกำหนดและการตรวจประเมินภายใต้มาตรฐาน ISO/IEC 17065:2012</t>
  </si>
  <si>
    <t>อบรมหลักสูตรข้อกำหนดและการตรวจประเมินภายใต้มาตรฐาน ISO/IEC 17065:2013</t>
  </si>
  <si>
    <t>อบรมหลักสูตรข้อกำหนดและการตรวจประเมินภายใต้มาตรฐาน ISO/IEC 17065:2014</t>
  </si>
  <si>
    <t>อบรมหลักสูตรข้อกำหนดและการตรวจประเมินภายใต้มาตรฐาน ISO/IEC 17065:2015</t>
  </si>
  <si>
    <t>อบรมหลักสูตรข้อกำหนดและการตรวจประเมินภายใต้มาตรฐาน ISO/IEC 17065:2016</t>
  </si>
  <si>
    <t>การซักซ้อมความเข้าใจข้อกำหนดการส่งออก ครั้งที่ ๑/๒๕๖๒ สำหรับเจ้าหน้าที่ผู้ที่ทำหน้าที่ตรวจประเมิน และเจ้าหน้าที่ที่เกี่ยวข้อง รวมทั้ง ผู้ที่สนใจ</t>
  </si>
  <si>
    <t>หลักสูตรผู้ตรวจประเมิน/หัวหน้าผู้ตรวจประเมินระบบบริหารงานคุณภาพ IRCA Certified ISO 9001:2015 Auditor/Lead Auditor Training Course (IRCA/9153) (IRCA Reg. No. A18126) รุ่นที่ 1 </t>
  </si>
  <si>
    <t>การเตรียมความพร้อมรับการตรวจประเมินระบบการผลิตเนื้อสัตว์ปีกและผลิตภัณฑ์จากสหภาพยุโรป</t>
  </si>
  <si>
    <t>นวัตกรรมและเทคโนโลยีเพื่อการจัดการสิ่งแวดล้อมในฟาร์มปศุสัตว์อย่างยั่งยืน</t>
  </si>
  <si>
    <t xml:space="preserve">การตรวจประเมินการปฏิบัติที่ดีสำหรับโรงฆ่าสัตว์ </t>
  </si>
  <si>
    <t>ระบบสารบรรณ การจัดซื้อจัดจ้าง และทบทวนความรู้โปรแกรมสำนักงานเบื้องต้น</t>
  </si>
  <si>
    <t>อบรมกับหน่วยงานในกรมฯ</t>
  </si>
  <si>
    <t>กฎหมาย/กฎระเบียบฯ</t>
  </si>
  <si>
    <t>ชุมชนนักปฏิบัติ(CoP)</t>
  </si>
  <si>
    <t>สอนงาน</t>
  </si>
  <si>
    <t>สพส.</t>
  </si>
  <si>
    <t>มกอช.</t>
  </si>
  <si>
    <t>25-27/11/62</t>
  </si>
  <si>
    <t>20-22/11/62</t>
  </si>
  <si>
    <t>14/11/62</t>
  </si>
  <si>
    <t>23/12/62</t>
  </si>
  <si>
    <t>27-29/11/62</t>
  </si>
  <si>
    <t>7/1/63</t>
  </si>
  <si>
    <t>1/2/63</t>
  </si>
  <si>
    <t>13-17/1/63</t>
  </si>
  <si>
    <t>16-18/12/62</t>
  </si>
  <si>
    <t>มี</t>
  </si>
  <si>
    <t>การปฏิบัติที่ดีในโรงฆ่าสัตว์</t>
  </si>
  <si>
    <t>นางสาวสุรัสวดี  วงศ์น้อย</t>
  </si>
  <si>
    <t>นางสาวเอมอร  กำบัง</t>
  </si>
  <si>
    <t>นางสาวสไบพร  มะเดื่อ</t>
  </si>
  <si>
    <t>นางสาวเจริญรัตน์  ศรีขวัญ</t>
  </si>
  <si>
    <t>นางสาวสุนารี  คำทวี</t>
  </si>
  <si>
    <t>นางสาวมณฑาทิพย์  ฝากา</t>
  </si>
  <si>
    <t>นางวลัยรัตน์  วงศ์ชมภู</t>
  </si>
  <si>
    <t>นางสาวชัญญาภัค  ผิวสว่าง</t>
  </si>
  <si>
    <t>นายวรพล  เมตตาเมธา</t>
  </si>
  <si>
    <t>นางสาวชนินทรา  เจริญสิทธิ์</t>
  </si>
  <si>
    <t>นางสาวประภัสสร  ยาสกุล</t>
  </si>
  <si>
    <t>นางสาวจินดารัตน์  ศรีริเลี้ยง</t>
  </si>
  <si>
    <t>นายเฉลิมพล  สายทอง</t>
  </si>
  <si>
    <t>นางสาวสุณิสา  ทองกัญญา</t>
  </si>
  <si>
    <t>นางสาวสุพรรณณิกา  กุลพงษ์</t>
  </si>
  <si>
    <t>นางสาวเสาวณีย์  สอนสุภาพ</t>
  </si>
  <si>
    <t>นางสาวนฤมล  วิกาสาโล</t>
  </si>
  <si>
    <t>นางสาวเสาวนีย์  ตุลยสุรีย์</t>
  </si>
  <si>
    <t>นางสาวปิยะมาศ  อุยสา</t>
  </si>
  <si>
    <t>นางสาวสายชล  สีนิล</t>
  </si>
  <si>
    <t>นางสาววารุณี  เรืองโรจน์</t>
  </si>
  <si>
    <t>นายนิพนธ์  บุญล้อม</t>
  </si>
  <si>
    <t xml:space="preserve">นายสรายุทธ์  อภิเดช </t>
  </si>
  <si>
    <t>นางสาวชุติมา  ทองผิว</t>
  </si>
  <si>
    <t>นางสาวชุติมณฑน์  วิสูตร</t>
  </si>
  <si>
    <t>นางสาวปภัษธิญา  ช่วยชู</t>
  </si>
  <si>
    <t>นางวัชสุมนต์  วงศ์ใหญ่</t>
  </si>
  <si>
    <t>นางเกษศริน  ยืนยั่ง</t>
  </si>
  <si>
    <t>นางสาวอรพรรณ  วิไลวัลย์</t>
  </si>
  <si>
    <t>นางสาวสุทธภา  ประชาโชติ</t>
  </si>
  <si>
    <t>นางสาวสาวิตรี  เวียงสันเทียะ</t>
  </si>
  <si>
    <t>นางสาวอาอิชะฮ์  บือราเฮง</t>
  </si>
  <si>
    <t>นางสาวธารารัตน์  บรรเทา</t>
  </si>
  <si>
    <t>นางสาวฒฌาณัญ  นาจำเริญ</t>
  </si>
  <si>
    <t>นางสาวกนกพร  เกตุแก้ว</t>
  </si>
  <si>
    <t>นางสาวฉฎาภรณ์  สวัสดี</t>
  </si>
  <si>
    <t>นางสาวบุษยรัตน์  วรชินา</t>
  </si>
  <si>
    <t>นายราชัย  ดาราโพธิ์</t>
  </si>
  <si>
    <t>นายอุตมชินน์  จรัญเต๋</t>
  </si>
  <si>
    <t>นางสาววิชุดา ก้องกังวาลย์</t>
  </si>
  <si>
    <t>นางสาวศศิธร  สีหาพรม</t>
  </si>
  <si>
    <t>นางสาวภัทรวดี  โพธิ์หล้า</t>
  </si>
  <si>
    <t>นางสาวอริยา  สุขแต้ม</t>
  </si>
  <si>
    <t>นางสาวสุรีรัตน์  ทับทอง</t>
  </si>
  <si>
    <t>นางสาวดาวใจ  ตัณฑ์สุระ</t>
  </si>
  <si>
    <t>นางสาวเบญจาภา  ไตรรัตนาภิกุล</t>
  </si>
  <si>
    <t>นางสาวกัญญารัตน์  ทองภู</t>
  </si>
  <si>
    <t>นางสาวพรทิพย์  มีกิริยา</t>
  </si>
  <si>
    <t>นางสาวอรวรรณ  ณรงค์ไชย</t>
  </si>
  <si>
    <t>นางสาวสุจิรา  บุญรัตน์</t>
  </si>
  <si>
    <t>นางสาวอุษณีย์  ศรีทอง</t>
  </si>
  <si>
    <t>นางสาวปรารถนา  ทองมา</t>
  </si>
  <si>
    <t>นางสาวทัศนีย์  ทองดี</t>
  </si>
  <si>
    <t>นายปัญจพิชญ์  คำมา</t>
  </si>
  <si>
    <t>นางสาวนารีรัตน์  กองจันดา</t>
  </si>
  <si>
    <t>นางอรวรรณ  ปานเขียว</t>
  </si>
  <si>
    <t>นางสาวชัญชนันท์  ปริยาภัสร์สกุล</t>
  </si>
  <si>
    <t>นางสาวสุชาดา สุขประเสริฐ</t>
  </si>
  <si>
    <t>นายก้องเกียรติ์ กาญจนา</t>
  </si>
  <si>
    <t>นางสาวจิราพร  ถากันหา</t>
  </si>
  <si>
    <t>นายขวัญใจ  บุญนูน</t>
  </si>
  <si>
    <t>นายทัตตะวัน  โสมะทัต</t>
  </si>
  <si>
    <t>นางสาวสถิรดา  สารวัน</t>
  </si>
  <si>
    <t>นางสาวอุรารัตน์  บุษราคัม</t>
  </si>
  <si>
    <t>นางสาววรรณิศา  ทองดอนอินทร์</t>
  </si>
  <si>
    <t>นางสาวเยาวลักษณ์ รักษาแก้ว</t>
  </si>
  <si>
    <t>นายพร้อมพงษ์  สีอินทร์</t>
  </si>
  <si>
    <t>นางสาวดารัตน์  สอดสุข</t>
  </si>
  <si>
    <t>นางสาวอรทัย ภูหวดน้อย</t>
  </si>
  <si>
    <t>นางสาวฑิตยา บุบผา</t>
  </si>
  <si>
    <t>นางสาวสุนิสา  จงเจริญรัตนคีรี</t>
  </si>
  <si>
    <t>นางสาววรเนตร  สายสิน</t>
  </si>
  <si>
    <t>นางสาวชนิดา  มณีสุวรรณ</t>
  </si>
  <si>
    <t>นางสาวปณยา  บัวทัน</t>
  </si>
  <si>
    <t>นางสาวขนิษฐา เถื่อนยัง</t>
  </si>
  <si>
    <t>นางสาวนิษฐาพัชร แสงประไพ</t>
  </si>
  <si>
    <t>นางสาวอติมาศ แซ่อุ่ย</t>
  </si>
  <si>
    <t>นางสาวจุฬาลักษณ์ ศรีสันต์</t>
  </si>
  <si>
    <t>นางสาวปาลิตา โสสอน</t>
  </si>
  <si>
    <t>นางสาวภัทรา เรืองสัตย์</t>
  </si>
  <si>
    <t xml:space="preserve">นายฐาเอก ปานเจริญกุล </t>
  </si>
  <si>
    <t>นางดวงใจ  สิงห์เปลี่ยน</t>
  </si>
  <si>
    <t>นางสาวแกมกาญจน์  ไชยมงคล</t>
  </si>
  <si>
    <t>นางสาวจุติมา พราหมณโชติ</t>
  </si>
  <si>
    <t>นางสาวสุภัค  พรมสาร</t>
  </si>
  <si>
    <t>นางสาวสุกัญญา เพิ่มพิพัฒน์</t>
  </si>
  <si>
    <t>นายกิตติคุณ  จิตรมั่นคง</t>
  </si>
  <si>
    <t>นางสาวศิริวรรณ  เกษรจรุง</t>
  </si>
  <si>
    <t>นางสาวปัณฑิตา  บัวเชย</t>
  </si>
  <si>
    <t>นางสาวสุชานันท์  นุชสมาน</t>
  </si>
  <si>
    <t>นางสาวสุชัญญา นุชสมาน</t>
  </si>
  <si>
    <t>นางสาวมัสยา   รัตพันธ์</t>
  </si>
  <si>
    <t>นางสาวทิพย์สุคนธ์  ใจซื่อ</t>
  </si>
  <si>
    <t>นางสาววรรณทนี  เกิดเมฆ</t>
  </si>
  <si>
    <t>นางสาวศศิธร  ล้านน้อย</t>
  </si>
  <si>
    <t>นางสาวสุปาณี  สว่างเกล้า</t>
  </si>
  <si>
    <t>นางสาวรมิตา สีเหล็กแดง</t>
  </si>
  <si>
    <t>นายณัฐปกรณ์ สุขโอสถ</t>
  </si>
  <si>
    <t xml:space="preserve">นางสาวชุติมา มาประชา </t>
  </si>
  <si>
    <t>นายตรีเทพ ณ รังษี</t>
  </si>
  <si>
    <t>นางสาวคุณิตา อิ่มกลับ</t>
  </si>
  <si>
    <t>นางฐิติมา หมื่นชล</t>
  </si>
  <si>
    <t>นางสาวสิรินดา ตุ่มนอก</t>
  </si>
  <si>
    <t>นางสาวปิยาพร เขตต์กรณ์</t>
  </si>
  <si>
    <t>นางสาวพิมพ์ลภัทร์ เนียมพูลทอง</t>
  </si>
  <si>
    <t>นางสาวเมธาวี ศรีวิระ</t>
  </si>
  <si>
    <t>นางสาวจิราภรณ์ จันภิรมย์</t>
  </si>
  <si>
    <t>นางสาวนภาพร กองกาญจน์</t>
  </si>
  <si>
    <t>นางสาวภัสราภรณ์ พุ่มจิตร</t>
  </si>
  <si>
    <t>นางสาวพิชามญชุ์ อ้อวิจิตร</t>
  </si>
  <si>
    <t>นางสาวสุชาดา กาวีเปิบ</t>
  </si>
  <si>
    <t>นางสาวพรพิมล ภู่เล็ก</t>
  </si>
  <si>
    <t>นางสาวนิศารัตน์ ล้อมวงษ์</t>
  </si>
  <si>
    <t>นางสาวสุจรินทร์ ทาระ</t>
  </si>
  <si>
    <t>นายพยุงศักดิ์ แสนโคตร</t>
  </si>
  <si>
    <t>นายภาณุวัฒน์ ตีบกลาง</t>
  </si>
  <si>
    <t xml:space="preserve">นางสาวจตุรพร เจียดำรงค์ </t>
  </si>
  <si>
    <t>นางสาวณัฎฐณิชา  อะนันเต่า</t>
  </si>
  <si>
    <t>นางสาวธนิษฐา เจริญเกียรติกุล</t>
  </si>
  <si>
    <t>นางสาวอนงค์นาฏ โรจนรัตน์</t>
  </si>
  <si>
    <t>นางสาวกนกกาญจน์ กาญจนประภาส</t>
  </si>
  <si>
    <t>นางสาวฐิติยา มีศรี</t>
  </si>
  <si>
    <t>นางสาวธิดา ฉัตรมาศ</t>
  </si>
  <si>
    <t>นางสาวจริยา นาดี</t>
  </si>
  <si>
    <t>นางสาวน้ำผึ้ง ลานขุนทด</t>
  </si>
  <si>
    <t>นางสาวหญิงชนากานต์ ชูสุวรรณ์</t>
  </si>
  <si>
    <t>นางสาวกนกกาญจน์ เส็งลา</t>
  </si>
  <si>
    <t>นางสาวเกษร อรรถเมธี</t>
  </si>
  <si>
    <t>นางสาวฉัตรแก้ว เอี่ยมเพ็ชรเพ็ง</t>
  </si>
  <si>
    <t>นางสาวกุลธิดา ป้องมาลี</t>
  </si>
  <si>
    <t xml:space="preserve">นายพิทวัส พรรณสิงห์ </t>
  </si>
  <si>
    <t>นางสาวนัทธ์ชนก อมรถาวรศักดิ์</t>
  </si>
  <si>
    <t>นายสุรยุทธ ทรงสุหมัด</t>
  </si>
  <si>
    <t xml:space="preserve">นายอภินันท์ คงนุรัตน์  </t>
  </si>
  <si>
    <t>นายอุดมศักดิ์ สุขสุธีพสุ</t>
  </si>
  <si>
    <t>นายกิตติพงศ์ พรหมจันทร์</t>
  </si>
  <si>
    <t>นายวินัย กาญจนมาลา</t>
  </si>
  <si>
    <t>ภาวะผู้นำ/คุณธรรม/จริยธรรม</t>
  </si>
  <si>
    <t>นางสาวกัญญารัตน์ จำรัสวิมลรัตน์</t>
  </si>
  <si>
    <t>นางสาวจุฬาลักณ์ มานิจสิน</t>
  </si>
  <si>
    <t>ความสำคัญของโปรแกรมการเฝ้าตรวจติดตามในสิ่งแวดล้อม</t>
  </si>
  <si>
    <t>นายปราณ อัสมิมานะ</t>
  </si>
  <si>
    <t>Good Manufacturing Practice (GMP) ตามมาตรฐาน CODEX</t>
  </si>
  <si>
    <t>17-18/8/63</t>
  </si>
  <si>
    <t>20/7/63</t>
  </si>
  <si>
    <t xml:space="preserve">นายโสภัชย์  ชวาลกุล </t>
  </si>
  <si>
    <t>ผู้อำนวยการสำรนักฯ</t>
  </si>
  <si>
    <t>ผู้เชี่ยวชาญด้านมาตรฐานการปศุสัตว์ระหว่างประเทศ</t>
  </si>
  <si>
    <t>รักษาการผู้เชี่ยวชาญด้านพัฒนาระบบและรับรองคุณภาพเนื้อสัตว์และผลิตภัณฑ์สัตว์ (นายสัตวแพทย์)</t>
  </si>
  <si>
    <t>เจ้าพนักงานธุรการอาวุโส</t>
  </si>
  <si>
    <t>เจ้าพนักงานธุรการชำนาญงาน</t>
  </si>
  <si>
    <t>นักจัดการงานทั่วไปชำนาญการ</t>
  </si>
  <si>
    <t>นางสาวกชกร  แก่นจันทร์ดา</t>
  </si>
  <si>
    <t>นายภาคภูมิ  พงษ์ศิริ</t>
  </si>
  <si>
    <t>นายธนภัทร  เดี่ยวกุล</t>
  </si>
  <si>
    <t>นิติกร</t>
  </si>
  <si>
    <t>วิศวกร</t>
  </si>
  <si>
    <t>นักทรัพยาการบุคคล</t>
  </si>
  <si>
    <t>นางสาวสออน ฤทธิ์จรูญ</t>
  </si>
  <si>
    <t>นักวิชาการเกษตร</t>
  </si>
  <si>
    <t>นางธนวรรณ หอมกระจาย</t>
  </si>
  <si>
    <t>นางสาววิภาดา ดารรัตน์นภาดล</t>
  </si>
  <si>
    <t>นางสาวปิยอร เทวบริรักษ์</t>
  </si>
  <si>
    <t>นายปิยพงษ์ มิ่งสกุล</t>
  </si>
  <si>
    <t>นายพัฒน์พงษ์ โลหะอนุกูล</t>
  </si>
  <si>
    <t>นายจิรภัทร อินทร์สุข</t>
  </si>
  <si>
    <t>นางสาววันสิริ ไม้เขียว</t>
  </si>
  <si>
    <t>นางสาวอารยา สิงคเวหน</t>
  </si>
  <si>
    <t>นางสาวประมวล วงษา</t>
  </si>
  <si>
    <t>นางสาวรัตติกาล สนสกล</t>
  </si>
  <si>
    <t>นางสาวชนิกานต์ พงษ์ชุบ</t>
  </si>
  <si>
    <t>นางสาวมธุรดา สุวพันธุ์</t>
  </si>
  <si>
    <t>นางสาวรัตติยา วงษ์อัยรา</t>
  </si>
  <si>
    <t>นางสาวสมฤทัย จันทร์ขำ</t>
  </si>
  <si>
    <t>นางสาวสุภาพร มาลัยทอง</t>
  </si>
  <si>
    <t>นางเจริญรัตน์ ศรีรัตนพันธ์</t>
  </si>
  <si>
    <t>นางสาววารุณี วารีรัตน์</t>
  </si>
  <si>
    <t>นายชนินทร์ พรหมอุ่น</t>
  </si>
  <si>
    <t>นางสาวนัสดา ทาเสนา</t>
  </si>
  <si>
    <t>นายนภาทิพย์ หนูมา</t>
  </si>
  <si>
    <t>นางสาวปฐมาพร คูเจริญไพศาล</t>
  </si>
  <si>
    <t>นางสาวประวีณา สุดหอม</t>
  </si>
  <si>
    <t>นางสาวสิตางศ์ แสงศักดิ์ชัย</t>
  </si>
  <si>
    <t>นางสาวชุติกาญจน์ วราพลาวุฒิ</t>
  </si>
  <si>
    <t>นายศุภกิตติ์ ศรีกอก</t>
  </si>
  <si>
    <t>นางสาวณัฐปวีณ์ วรามิตร</t>
  </si>
  <si>
    <t>นายณัฐพล รณภูมิ</t>
  </si>
  <si>
    <t>นางสาวมนกาญจน์ ขวัญสกุล</t>
  </si>
  <si>
    <t>นายอติชาติ อภิรักษ์</t>
  </si>
  <si>
    <t>นายโชต โตทวิวงศ์</t>
  </si>
  <si>
    <t>นางสาวพรสวรรค์ พงษ์สวัสดิ์</t>
  </si>
  <si>
    <t>นายสิงหนาท  ตั้งซุยยัง</t>
  </si>
  <si>
    <t>นายทัศน์พล ชละธาร</t>
  </si>
  <si>
    <t>นางสาววารี ไหวดี</t>
  </si>
  <si>
    <t xml:space="preserve">นางสาวอัญชลี ศรีจาง </t>
  </si>
  <si>
    <t>นางสาวสุฉัตรา สุขศิริ</t>
  </si>
  <si>
    <t>นายภาณุพงศ์ วะชุม</t>
  </si>
  <si>
    <t>นายชัยรัตน์ วรศรี</t>
  </si>
  <si>
    <t>นางสาวปัญญาพร เยี่ย</t>
  </si>
  <si>
    <t>นางสาวสุพชชา เซ็งแซ่</t>
  </si>
  <si>
    <t>นางสาวปานวาด ลือศิริ</t>
  </si>
  <si>
    <t>นายวิวัฒน์ วงษ์ขันธ์</t>
  </si>
  <si>
    <t>นางธัญพร ทองแดง</t>
  </si>
  <si>
    <t>นางสาวพิมพา สายวีระกุล</t>
  </si>
  <si>
    <t>นางสาวอัจฉรา นำพา</t>
  </si>
  <si>
    <t>นางสาวเรวดี เคนพล</t>
  </si>
  <si>
    <t>นางศศิธร ยิ่งยืน</t>
  </si>
  <si>
    <t>นางสาวกัลยา เอื้องตระกูลสุข</t>
  </si>
  <si>
    <t>นางสาวสุธิดา ไพศาลสมสุข</t>
  </si>
  <si>
    <t>นางวัลย์ลยา ศรีบุรินทร์</t>
  </si>
  <si>
    <t>นางสาวอริสรา สะอาดเอี่ยม</t>
  </si>
  <si>
    <t>นายอุดมจันทร์ ประไพภัทร</t>
  </si>
  <si>
    <t>นวัตกรรมเครื่องมือตรวจวัดกลิ่นรบกวนจากฟาร์มปศุสัตว์</t>
  </si>
  <si>
    <t>29/5/63</t>
  </si>
  <si>
    <t xml:space="preserve">นางสาวรุจา จิโรภาส </t>
  </si>
  <si>
    <t xml:space="preserve">นางสาวดวงใจชนก ทับทัน </t>
  </si>
  <si>
    <t xml:space="preserve">นางสาวณัฎฐณิชา ประยูรวิวัฒน์ </t>
  </si>
  <si>
    <t xml:space="preserve">นางสาวปานวาด ลือศิริ </t>
  </si>
  <si>
    <t>17/7/63</t>
  </si>
  <si>
    <t xml:space="preserve"> ข้อตกลงการยอมรับร่วมรายสาขาว่าด้วยระบบการตรวจสอบและการให้การรับรองด้านสุขลักษณะอาหารสำหรับผลิตภัณฑ์อาหารสำเร็จรูปของอาเซียน 
(ASEAN Sectoral Mutual Recognition Arrangement for Inspection and Certification Systems on Food Hygiene for Prepared Foodstuff Products; MRA on PF)</t>
  </si>
  <si>
    <t>20/08/63</t>
  </si>
  <si>
    <t>28/08/63</t>
  </si>
  <si>
    <t>28/08/64</t>
  </si>
  <si>
    <t>20/08/64</t>
  </si>
  <si>
    <t>28/08/65</t>
  </si>
  <si>
    <t>การฝึกอบรมเชิงปฏิบัติการ เรื่อง "การเก็บข้อมูลการสูญเสียผลิตผลเกษตรในการทำ National baseline"</t>
  </si>
  <si>
    <t>กรมวิชาการเกษตร</t>
  </si>
  <si>
    <t>29/06-2/07/63</t>
  </si>
  <si>
    <t>นางสาวมธุรดา สุวพันธ์</t>
  </si>
  <si>
    <t>การพัฒนานักเทคโนโลยีชีวภาพทางด้านสิ่งแวดล้อม</t>
  </si>
  <si>
    <t>การพัฒนานักเทคโนโลยีชีวภาพทางด้านอาหาร</t>
  </si>
  <si>
    <t>สำนักส่งเสริมและฝึกอบรมกำแพงแสน มก.</t>
  </si>
  <si>
    <t>16-18/09/63</t>
  </si>
  <si>
    <t>18-19/09/63</t>
  </si>
  <si>
    <t>22-26/06/63</t>
  </si>
  <si>
    <t>20-24/07/63</t>
  </si>
  <si>
    <t>3-7/08/63</t>
  </si>
  <si>
    <t>นางสาวณัฐภาวี ภิรมรักษ</t>
  </si>
  <si>
    <t>นางสาวกัญญารัตน์ จํารัสวิมลรัตน์</t>
  </si>
  <si>
    <t>17-21/08/63</t>
  </si>
  <si>
    <t xml:space="preserve">ผู้ตรวจประเมิน/หัวหน้าผู้ตรวจประเมินระบบบริหารงานคุณภาพ IRCA Certified
ISO 9001:2015 Auditor/Lead Auditor Training Course(IRCA/9153)
(IRCA Reg. No. A18126) </t>
  </si>
  <si>
    <t>ข้อกำหนดและกำรตรวจประเมินภำยในตำมมำตรฐำน ISO/IEC 17021-1:2015
(ISO/IEC 17021-1 Introduction and Internal Auditor)</t>
  </si>
  <si>
    <t>5-7/08/63</t>
  </si>
  <si>
    <t>ข้อกำหนดระบบการวิเคราะห์อันตรายและจุดวิกฤตที่ต้องควบคุมในกำรผลิตอาหารและระบบการจัดการ
สุขลักษณะที่ดีในสถำนที่ประกอบกำร (GMP/HACCP)</t>
  </si>
  <si>
    <t>13-17/07/63</t>
  </si>
  <si>
    <t>ความสำคัญของการสุ่มตัวอย่างจากสิ่งแวดล้อมเพื่อการทวนสอบกระบวนการความปลอดภัยทางด้านอาหาร</t>
  </si>
  <si>
    <t>18/09/63</t>
  </si>
  <si>
    <t>โครงการฝึกอบรมหลักสูตรนักปกครองระดับสูง (นปส.) รุ่นที่ 75</t>
  </si>
  <si>
    <t>กระทรวงมหาดไทย</t>
  </si>
  <si>
    <t>20/7-18/9/63</t>
  </si>
  <si>
    <t>ผอ.สพส.</t>
  </si>
  <si>
    <t>นางธนิดา  หรินทรานนท์</t>
  </si>
  <si>
    <t>นางสาวคชาภรณ์  เต็มยอด</t>
  </si>
  <si>
    <t>นางสาวสุกัญญา  มัญจกานนท์</t>
  </si>
  <si>
    <t>นายศุภชัย  ศิริรัตน์</t>
  </si>
  <si>
    <t>นางวาสนา  วีระสัย</t>
  </si>
  <si>
    <t>นางสาวณิชกานต์  วิศิษฐวาณิชย์</t>
  </si>
  <si>
    <t>นายชัยรัตน์  วรศรี</t>
  </si>
  <si>
    <t>นางสาวสาวิณีย์  คล้ายสุวรรณ์</t>
  </si>
  <si>
    <t>นายมารุต  เชียงเถียร</t>
  </si>
  <si>
    <t>นางสาวสิริลักษณ์  สิงหะจูฑะ</t>
  </si>
  <si>
    <t>นายอัจฉบุณณ์  แสงศิริรักษ์</t>
  </si>
  <si>
    <t>นางสาวทิพย์สุดา  พุฒซ้อน</t>
  </si>
  <si>
    <t>นางสาวสุธิดา  ไพศาลสมสุข</t>
  </si>
  <si>
    <t>นางสาวนิตยา  พงษ์พิมาย</t>
  </si>
  <si>
    <t>นางสาวนัยนา  ราชมณี</t>
  </si>
  <si>
    <t>นางสาวณัฐพัชร์  คงคาหลวง</t>
  </si>
  <si>
    <t>นางสาวสมจิตร  เสือเดช</t>
  </si>
  <si>
    <t>นางสาวศุภจี  มณีรัตน์</t>
  </si>
  <si>
    <t>นางสุภานันท์  บุญญกาญจน์</t>
  </si>
  <si>
    <t>นางสาวธันยาวดี  คำเภา</t>
  </si>
  <si>
    <t>นางสาวสุภาภรณ์  ลี้เจริญ</t>
  </si>
  <si>
    <t>นางสาวปัญญาพร  เยี่ย</t>
  </si>
  <si>
    <t>นางสาวชนันพัฒน์  สอนทรัพย์ดี</t>
  </si>
  <si>
    <t>นางสาวพิมพ์พลอย เพชรวาณิชกุล</t>
  </si>
  <si>
    <t>ณัฐธิดา มะลิทอง</t>
  </si>
  <si>
    <t>นางสาวราตรี จวนสาง</t>
  </si>
  <si>
    <t>นายกิตติพงศ์  พรหมจันทร์</t>
  </si>
  <si>
    <t>นางสาวนุชนารถ  ทิพย์มงคลศิลป์</t>
  </si>
  <si>
    <t>นายปราน อัสมิมานะ</t>
  </si>
  <si>
    <t>นางสาวปิยอร  เทวบริรักษ์</t>
  </si>
  <si>
    <t>นางสาวชวัลลักษณ์  คงสุข</t>
  </si>
  <si>
    <t xml:space="preserve">นางสาวแสงเดือน กองอ้าย  </t>
  </si>
  <si>
    <t>นางจิราภรณ์  มังคะละ</t>
  </si>
  <si>
    <t>นางสาวพัชรินทร์  พูลกอง</t>
  </si>
  <si>
    <t>นายกรวิทย์  แหวนวงษ์</t>
  </si>
  <si>
    <t>ผชช.</t>
  </si>
  <si>
    <t>นักวิชากรสัตวบาล</t>
  </si>
  <si>
    <t>การจัดการองค์ความรู้สำนักพัฒนาระบบและรับรองมาตรฐานสินค้าปศุสัตว์</t>
  </si>
  <si>
    <t>22/09/2020</t>
  </si>
  <si>
    <t>23/09/63</t>
  </si>
  <si>
    <t>กอง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</si>
</sst>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[$-1870000]d/m/yy;@"/>
    <numFmt numFmtId="166" formatCode="[$-187041E]d\ mmm\ yy;@"/>
    <numFmt numFmtId="167" formatCode="#,##0_ ;\-#,##0\ "/>
    <numFmt numFmtId="168" formatCode="#,##0.00_ ;\-#,##0.00\ "/>
    <numFmt numFmtId="169" formatCode="&quot;฿&quot;#,##0.00"/>
  </numFmts>
  <fonts count="62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b/>
      <u/>
      <sz val="10"/>
      <color theme="1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8"/>
      <color indexed="81"/>
      <name val="Tahoma"/>
      <family val="2"/>
    </font>
    <font>
      <sz val="16"/>
      <color rgb="FF000000"/>
      <name val="TH SarabunPSK"/>
      <family val="2"/>
    </font>
    <font>
      <sz val="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4" fontId="1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/>
    <xf numFmtId="0" fontId="55" fillId="0" borderId="0"/>
    <xf numFmtId="0" fontId="55" fillId="0" borderId="0"/>
  </cellStyleXfs>
  <cellXfs count="31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164" fontId="1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65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6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7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7" fontId="19" fillId="2" borderId="4" xfId="1" applyNumberFormat="1" applyFont="1" applyFill="1" applyBorder="1" applyAlignment="1">
      <alignment horizontal="center" vertical="center" shrinkToFit="1"/>
    </xf>
    <xf numFmtId="168" fontId="6" fillId="2" borderId="4" xfId="1" applyNumberFormat="1" applyFont="1" applyFill="1" applyBorder="1" applyAlignment="1">
      <alignment horizontal="center" vertical="center" shrinkToFit="1"/>
    </xf>
    <xf numFmtId="168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9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9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164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164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165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164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164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6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0" fontId="52" fillId="2" borderId="2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vertical="center" shrinkToFit="1"/>
      <protection locked="0"/>
    </xf>
    <xf numFmtId="166" fontId="22" fillId="2" borderId="0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166" fontId="16" fillId="3" borderId="4" xfId="0" applyNumberFormat="1" applyFont="1" applyFill="1" applyBorder="1" applyAlignment="1" applyProtection="1">
      <alignment horizontal="center" vertical="center" shrinkToFit="1"/>
      <protection locked="0"/>
    </xf>
    <xf numFmtId="169" fontId="20" fillId="2" borderId="0" xfId="0" applyNumberFormat="1" applyFont="1" applyFill="1" applyBorder="1" applyAlignment="1">
      <alignment vertical="center" shrinkToFit="1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Fill="1" applyBorder="1" applyAlignment="1">
      <alignment vertical="center"/>
    </xf>
    <xf numFmtId="0" fontId="27" fillId="0" borderId="4" xfId="0" applyFont="1" applyBorder="1" applyAlignment="1">
      <alignment horizontal="left" vertical="center"/>
    </xf>
    <xf numFmtId="0" fontId="27" fillId="0" borderId="4" xfId="2" applyFont="1" applyFill="1" applyBorder="1" applyAlignment="1">
      <alignment horizontal="left" vertical="center"/>
    </xf>
    <xf numFmtId="1" fontId="27" fillId="0" borderId="4" xfId="2" applyNumberFormat="1" applyFont="1" applyFill="1" applyBorder="1" applyAlignment="1">
      <alignment horizontal="left" vertical="center"/>
    </xf>
    <xf numFmtId="0" fontId="27" fillId="0" borderId="4" xfId="2" applyFont="1" applyFill="1" applyBorder="1" applyAlignment="1">
      <alignment vertical="center"/>
    </xf>
    <xf numFmtId="0" fontId="27" fillId="0" borderId="4" xfId="0" applyFont="1" applyFill="1" applyBorder="1" applyAlignment="1">
      <alignment horizontal="left" vertical="center"/>
    </xf>
    <xf numFmtId="1" fontId="27" fillId="0" borderId="4" xfId="2" applyNumberFormat="1" applyFont="1" applyFill="1" applyBorder="1" applyAlignment="1">
      <alignment vertical="center"/>
    </xf>
    <xf numFmtId="0" fontId="27" fillId="3" borderId="4" xfId="2" applyFont="1" applyFill="1" applyBorder="1" applyAlignment="1">
      <alignment horizontal="left" vertical="center"/>
    </xf>
    <xf numFmtId="0" fontId="57" fillId="3" borderId="4" xfId="3" applyFont="1" applyFill="1" applyBorder="1" applyAlignment="1">
      <alignment vertical="center"/>
    </xf>
    <xf numFmtId="0" fontId="27" fillId="3" borderId="4" xfId="3" applyFont="1" applyFill="1" applyBorder="1" applyAlignment="1">
      <alignment horizontal="left" vertical="center"/>
    </xf>
    <xf numFmtId="0" fontId="57" fillId="3" borderId="4" xfId="4" applyFont="1" applyFill="1" applyBorder="1" applyAlignment="1">
      <alignment vertical="center"/>
    </xf>
    <xf numFmtId="0" fontId="57" fillId="3" borderId="4" xfId="5" applyFont="1" applyFill="1" applyBorder="1" applyAlignment="1" applyProtection="1">
      <alignment vertical="center"/>
    </xf>
    <xf numFmtId="0" fontId="57" fillId="3" borderId="4" xfId="2" applyFont="1" applyFill="1" applyBorder="1" applyAlignment="1">
      <alignment vertical="center" wrapText="1"/>
    </xf>
    <xf numFmtId="0" fontId="57" fillId="3" borderId="4" xfId="4" applyFont="1" applyFill="1" applyBorder="1" applyAlignment="1">
      <alignment vertical="center" wrapText="1"/>
    </xf>
    <xf numFmtId="0" fontId="57" fillId="3" borderId="4" xfId="6" applyFont="1" applyFill="1" applyBorder="1" applyAlignment="1">
      <alignment vertical="center" wrapText="1"/>
    </xf>
    <xf numFmtId="0" fontId="57" fillId="3" borderId="4" xfId="6" applyFont="1" applyFill="1" applyBorder="1" applyAlignment="1">
      <alignment horizontal="left" vertical="center" wrapText="1"/>
    </xf>
    <xf numFmtId="0" fontId="27" fillId="3" borderId="4" xfId="6" applyFont="1" applyFill="1" applyBorder="1" applyAlignment="1">
      <alignment vertical="center" wrapText="1"/>
    </xf>
    <xf numFmtId="0" fontId="27" fillId="3" borderId="4" xfId="6" applyFont="1" applyFill="1" applyBorder="1" applyAlignment="1">
      <alignment horizontal="left" vertical="center"/>
    </xf>
    <xf numFmtId="0" fontId="27" fillId="3" borderId="4" xfId="6" applyFont="1" applyFill="1" applyBorder="1" applyAlignment="1">
      <alignment vertical="center"/>
    </xf>
    <xf numFmtId="0" fontId="27" fillId="3" borderId="4" xfId="2" applyFont="1" applyFill="1" applyBorder="1" applyAlignment="1">
      <alignment vertical="center"/>
    </xf>
    <xf numFmtId="0" fontId="5" fillId="3" borderId="4" xfId="7" applyFont="1" applyFill="1" applyBorder="1" applyAlignment="1">
      <alignment horizontal="left" vertical="center"/>
    </xf>
    <xf numFmtId="0" fontId="27" fillId="3" borderId="4" xfId="8" applyFont="1" applyFill="1" applyBorder="1" applyAlignment="1">
      <alignment vertical="center"/>
    </xf>
    <xf numFmtId="0" fontId="27" fillId="3" borderId="4" xfId="8" applyFont="1" applyFill="1" applyBorder="1" applyAlignment="1">
      <alignment horizontal="left" vertical="center"/>
    </xf>
    <xf numFmtId="0" fontId="5" fillId="3" borderId="4" xfId="8" applyFont="1" applyFill="1" applyBorder="1" applyAlignment="1">
      <alignment horizontal="left" vertical="center"/>
    </xf>
    <xf numFmtId="0" fontId="27" fillId="3" borderId="4" xfId="9" applyFont="1" applyFill="1" applyBorder="1" applyAlignment="1">
      <alignment horizontal="left" vertical="center"/>
    </xf>
    <xf numFmtId="0" fontId="5" fillId="0" borderId="4" xfId="0" applyFont="1" applyBorder="1"/>
    <xf numFmtId="0" fontId="5" fillId="0" borderId="4" xfId="0" applyFont="1" applyFill="1" applyBorder="1" applyAlignment="1">
      <alignment vertical="center" shrinkToFit="1"/>
    </xf>
    <xf numFmtId="14" fontId="5" fillId="0" borderId="4" xfId="0" quotePrefix="1" applyNumberFormat="1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49" fontId="27" fillId="0" borderId="4" xfId="0" applyNumberFormat="1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vertical="center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4" xfId="0" quotePrefix="1" applyFont="1" applyBorder="1" applyAlignment="1" applyProtection="1">
      <alignment vertical="center" shrinkToFit="1"/>
      <protection locked="0"/>
    </xf>
    <xf numFmtId="2" fontId="27" fillId="0" borderId="4" xfId="0" applyNumberFormat="1" applyFont="1" applyBorder="1" applyAlignment="1" applyProtection="1">
      <alignment horizontal="center" vertical="center" shrinkToFit="1"/>
      <protection locked="0"/>
    </xf>
    <xf numFmtId="164" fontId="27" fillId="0" borderId="4" xfId="1" applyNumberFormat="1" applyFont="1" applyBorder="1" applyAlignment="1" applyProtection="1">
      <alignment horizontal="center" vertical="center" shrinkToFit="1"/>
      <protection locked="0"/>
    </xf>
    <xf numFmtId="1" fontId="27" fillId="0" borderId="4" xfId="0" applyNumberFormat="1" applyFont="1" applyBorder="1" applyAlignment="1" applyProtection="1">
      <alignment horizontal="center" vertical="center" shrinkToFit="1"/>
      <protection locked="0"/>
    </xf>
    <xf numFmtId="14" fontId="27" fillId="0" borderId="4" xfId="0" quotePrefix="1" applyNumberFormat="1" applyFont="1" applyBorder="1" applyAlignment="1" applyProtection="1">
      <alignment vertical="center" shrinkToFit="1"/>
      <protection locked="0"/>
    </xf>
    <xf numFmtId="0" fontId="27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7" fillId="3" borderId="4" xfId="6" applyFont="1" applyFill="1" applyBorder="1" applyAlignment="1">
      <alignment horizontal="justify" vertical="center"/>
    </xf>
    <xf numFmtId="0" fontId="27" fillId="3" borderId="4" xfId="0" applyFont="1" applyFill="1" applyBorder="1" applyAlignment="1">
      <alignment vertical="center"/>
    </xf>
    <xf numFmtId="0" fontId="27" fillId="0" borderId="4" xfId="6" applyFont="1" applyBorder="1" applyAlignment="1">
      <alignment horizontal="left" vertical="center"/>
    </xf>
    <xf numFmtId="0" fontId="27" fillId="0" borderId="4" xfId="6" applyFont="1" applyBorder="1" applyAlignment="1">
      <alignment vertical="center"/>
    </xf>
    <xf numFmtId="0" fontId="27" fillId="7" borderId="4" xfId="6" applyFont="1" applyFill="1" applyBorder="1" applyAlignment="1">
      <alignment vertical="top"/>
    </xf>
    <xf numFmtId="0" fontId="8" fillId="2" borderId="0" xfId="0" applyFont="1" applyFill="1" applyAlignment="1" applyProtection="1">
      <alignment horizontal="center" vertical="center" wrapText="1"/>
    </xf>
    <xf numFmtId="0" fontId="58" fillId="3" borderId="4" xfId="0" applyFont="1" applyFill="1" applyBorder="1" applyAlignment="1">
      <alignment horizontal="center" vertical="center"/>
    </xf>
    <xf numFmtId="0" fontId="58" fillId="3" borderId="4" xfId="0" applyFont="1" applyFill="1" applyBorder="1" applyAlignment="1">
      <alignment horizontal="left" vertical="center"/>
    </xf>
    <xf numFmtId="0" fontId="58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vertical="center"/>
    </xf>
    <xf numFmtId="0" fontId="58" fillId="3" borderId="1" xfId="0" applyFont="1" applyFill="1" applyBorder="1" applyAlignment="1">
      <alignment horizontal="center" vertical="center" wrapText="1"/>
    </xf>
    <xf numFmtId="1" fontId="19" fillId="3" borderId="4" xfId="0" applyNumberFormat="1" applyFont="1" applyFill="1" applyBorder="1" applyAlignment="1">
      <alignment horizontal="left"/>
    </xf>
    <xf numFmtId="0" fontId="58" fillId="3" borderId="1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left"/>
    </xf>
    <xf numFmtId="0" fontId="58" fillId="3" borderId="4" xfId="0" applyFont="1" applyFill="1" applyBorder="1" applyAlignment="1">
      <alignment vertical="center"/>
    </xf>
    <xf numFmtId="0" fontId="58" fillId="0" borderId="1" xfId="0" applyFont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left" vertical="center"/>
    </xf>
    <xf numFmtId="0" fontId="58" fillId="0" borderId="4" xfId="0" applyFont="1" applyBorder="1" applyAlignment="1">
      <alignment vertical="center"/>
    </xf>
    <xf numFmtId="1" fontId="19" fillId="3" borderId="4" xfId="0" applyNumberFormat="1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1" fontId="19" fillId="3" borderId="1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58" fillId="3" borderId="9" xfId="0" applyFont="1" applyFill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1" fontId="19" fillId="3" borderId="12" xfId="0" applyNumberFormat="1" applyFont="1" applyFill="1" applyBorder="1" applyAlignment="1">
      <alignment vertical="center"/>
    </xf>
    <xf numFmtId="0" fontId="58" fillId="3" borderId="12" xfId="0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8" fillId="3" borderId="4" xfId="5" applyFont="1" applyFill="1" applyBorder="1" applyAlignment="1" applyProtection="1">
      <alignment vertical="center"/>
    </xf>
    <xf numFmtId="0" fontId="19" fillId="3" borderId="4" xfId="6" applyFont="1" applyFill="1" applyBorder="1" applyAlignment="1">
      <alignment horizontal="center" vertical="top" wrapText="1"/>
    </xf>
    <xf numFmtId="0" fontId="58" fillId="3" borderId="4" xfId="6" applyFont="1" applyFill="1" applyBorder="1" applyAlignment="1">
      <alignment vertical="center"/>
    </xf>
    <xf numFmtId="0" fontId="58" fillId="3" borderId="4" xfId="6" applyFont="1" applyFill="1" applyBorder="1" applyAlignment="1">
      <alignment horizontal="center" vertical="center"/>
    </xf>
    <xf numFmtId="0" fontId="58" fillId="3" borderId="4" xfId="6" applyFont="1" applyFill="1" applyBorder="1" applyAlignment="1">
      <alignment horizontal="left" vertical="center"/>
    </xf>
    <xf numFmtId="0" fontId="19" fillId="3" borderId="4" xfId="6" applyFont="1" applyFill="1" applyBorder="1" applyAlignment="1">
      <alignment vertical="center"/>
    </xf>
    <xf numFmtId="0" fontId="19" fillId="3" borderId="4" xfId="6" applyFont="1" applyFill="1" applyBorder="1" applyAlignment="1">
      <alignment horizontal="left" vertical="center"/>
    </xf>
    <xf numFmtId="0" fontId="19" fillId="3" borderId="4" xfId="6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vertical="center"/>
    </xf>
    <xf numFmtId="0" fontId="19" fillId="3" borderId="4" xfId="6" applyFont="1" applyFill="1" applyBorder="1" applyAlignment="1">
      <alignment horizontal="justify" vertical="center"/>
    </xf>
    <xf numFmtId="0" fontId="19" fillId="3" borderId="9" xfId="0" applyFont="1" applyFill="1" applyBorder="1" applyAlignment="1">
      <alignment horizontal="center" vertical="center"/>
    </xf>
    <xf numFmtId="0" fontId="58" fillId="3" borderId="4" xfId="4" applyFont="1" applyFill="1" applyBorder="1" applyAlignment="1">
      <alignment vertical="center"/>
    </xf>
    <xf numFmtId="0" fontId="58" fillId="3" borderId="4" xfId="4" applyFont="1" applyFill="1" applyBorder="1" applyAlignment="1">
      <alignment horizontal="center" vertical="center"/>
    </xf>
    <xf numFmtId="0" fontId="58" fillId="3" borderId="4" xfId="6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vertical="center"/>
    </xf>
    <xf numFmtId="0" fontId="58" fillId="3" borderId="4" xfId="4" applyFont="1" applyFill="1" applyBorder="1" applyAlignment="1">
      <alignment vertical="center" wrapText="1"/>
    </xf>
    <xf numFmtId="0" fontId="19" fillId="3" borderId="4" xfId="6" applyFont="1" applyFill="1" applyBorder="1" applyAlignment="1">
      <alignment vertical="center" wrapText="1"/>
    </xf>
    <xf numFmtId="0" fontId="58" fillId="3" borderId="4" xfId="6" applyFont="1" applyFill="1" applyBorder="1" applyAlignment="1">
      <alignment vertical="center" wrapText="1"/>
    </xf>
    <xf numFmtId="0" fontId="58" fillId="3" borderId="4" xfId="0" applyFont="1" applyFill="1" applyBorder="1" applyAlignment="1">
      <alignment vertical="center" wrapText="1"/>
    </xf>
    <xf numFmtId="0" fontId="19" fillId="3" borderId="4" xfId="6" applyFont="1" applyFill="1" applyBorder="1" applyAlignment="1">
      <alignment horizontal="left" vertical="center" wrapText="1"/>
    </xf>
    <xf numFmtId="0" fontId="58" fillId="3" borderId="4" xfId="6" applyFont="1" applyFill="1" applyBorder="1" applyAlignment="1">
      <alignment horizontal="left" vertical="center" wrapText="1"/>
    </xf>
    <xf numFmtId="0" fontId="58" fillId="3" borderId="4" xfId="4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 shrinkToFit="1"/>
    </xf>
    <xf numFmtId="0" fontId="19" fillId="3" borderId="4" xfId="0" applyFont="1" applyFill="1" applyBorder="1" applyAlignment="1">
      <alignment horizontal="left" shrinkToFit="1"/>
    </xf>
    <xf numFmtId="0" fontId="19" fillId="3" borderId="4" xfId="0" applyFont="1" applyFill="1" applyBorder="1"/>
    <xf numFmtId="0" fontId="19" fillId="3" borderId="4" xfId="6" applyFont="1" applyFill="1" applyBorder="1" applyAlignment="1">
      <alignment horizontal="left" vertical="top" wrapText="1"/>
    </xf>
    <xf numFmtId="0" fontId="60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wrapText="1" shrinkToFit="1"/>
      <protection locked="0"/>
    </xf>
    <xf numFmtId="0" fontId="18" fillId="2" borderId="0" xfId="0" applyFont="1" applyFill="1" applyAlignment="1" applyProtection="1">
      <alignment horizontal="left" vertical="center"/>
    </xf>
    <xf numFmtId="0" fontId="57" fillId="3" borderId="4" xfId="3" applyFont="1" applyFill="1" applyBorder="1" applyAlignment="1">
      <alignment horizontal="left" vertical="center"/>
    </xf>
    <xf numFmtId="0" fontId="57" fillId="3" borderId="4" xfId="4" applyFont="1" applyFill="1" applyBorder="1" applyAlignment="1">
      <alignment horizontal="left" vertical="center"/>
    </xf>
    <xf numFmtId="0" fontId="27" fillId="3" borderId="4" xfId="6" applyFont="1" applyFill="1" applyBorder="1" applyAlignment="1">
      <alignment horizontal="left" vertical="center" wrapText="1"/>
    </xf>
    <xf numFmtId="0" fontId="27" fillId="0" borderId="4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8" fillId="3" borderId="4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61" fillId="0" borderId="4" xfId="0" applyFont="1" applyBorder="1" applyAlignment="1">
      <alignment vertical="center" wrapText="1"/>
    </xf>
    <xf numFmtId="0" fontId="57" fillId="3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vertical="center" wrapText="1" shrinkToFit="1"/>
      <protection locked="0"/>
    </xf>
    <xf numFmtId="0" fontId="19" fillId="0" borderId="4" xfId="0" applyFont="1" applyBorder="1"/>
    <xf numFmtId="1" fontId="19" fillId="3" borderId="4" xfId="0" applyNumberFormat="1" applyFont="1" applyFill="1" applyBorder="1"/>
    <xf numFmtId="1" fontId="19" fillId="3" borderId="4" xfId="2" applyNumberFormat="1" applyFont="1" applyFill="1" applyBorder="1" applyAlignment="1">
      <alignment vertical="center"/>
    </xf>
    <xf numFmtId="0" fontId="6" fillId="0" borderId="4" xfId="0" applyFont="1" applyBorder="1"/>
    <xf numFmtId="0" fontId="58" fillId="3" borderId="4" xfId="0" applyFont="1" applyFill="1" applyBorder="1" applyAlignment="1">
      <alignment horizontal="center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2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center" vertical="center" shrinkToFit="1"/>
    </xf>
    <xf numFmtId="0" fontId="41" fillId="3" borderId="4" xfId="0" applyFont="1" applyFill="1" applyBorder="1" applyAlignment="1" applyProtection="1">
      <alignment horizontal="center" vertical="center" shrinkToFit="1"/>
    </xf>
    <xf numFmtId="0" fontId="52" fillId="2" borderId="0" xfId="0" applyFont="1" applyFill="1" applyAlignment="1" applyProtection="1">
      <alignment horizontal="center" vertical="center"/>
    </xf>
    <xf numFmtId="0" fontId="41" fillId="3" borderId="1" xfId="0" applyFont="1" applyFill="1" applyBorder="1" applyAlignment="1" applyProtection="1">
      <alignment horizontal="center" vertical="center"/>
    </xf>
    <xf numFmtId="0" fontId="41" fillId="3" borderId="3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10">
    <cellStyle name="Comma" xfId="1" builtinId="3"/>
    <cellStyle name="Hyperlink" xfId="5" builtinId="8"/>
    <cellStyle name="Normal" xfId="0" builtinId="0"/>
    <cellStyle name="Normal 2" xfId="2"/>
    <cellStyle name="Normal 2 2" xfId="7"/>
    <cellStyle name="Normal 4" xfId="3"/>
    <cellStyle name="Normal 5" xfId="8"/>
    <cellStyle name="Normal 6" xfId="9"/>
    <cellStyle name="ปกติ 2 2" xfId="6"/>
    <cellStyle name="ปกติ 3" xf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357400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97"/>
  <sheetViews>
    <sheetView showGridLines="0" tabSelected="1" zoomScale="120" zoomScaleNormal="120" zoomScaleSheetLayoutView="90" zoomScalePageLayoutView="120" workbookViewId="0">
      <pane ySplit="6" topLeftCell="A563" activePane="bottomLeft" state="frozen"/>
      <selection pane="bottomLeft" activeCell="C598" sqref="C598"/>
    </sheetView>
  </sheetViews>
  <sheetFormatPr defaultColWidth="9" defaultRowHeight="21.95" customHeight="1"/>
  <cols>
    <col min="1" max="1" width="3.140625" style="81" customWidth="1"/>
    <col min="2" max="2" width="29.140625" style="82" bestFit="1" customWidth="1"/>
    <col min="3" max="3" width="24" style="236" customWidth="1"/>
    <col min="4" max="4" width="10.42578125" style="83" customWidth="1"/>
    <col min="5" max="5" width="4.7109375" style="84" customWidth="1"/>
    <col min="6" max="6" width="22.28515625" style="83" customWidth="1"/>
    <col min="7" max="7" width="13.5703125" style="83" customWidth="1"/>
    <col min="8" max="8" width="12.42578125" style="83" customWidth="1"/>
    <col min="9" max="9" width="8.28515625" style="81" customWidth="1"/>
    <col min="10" max="10" width="7" style="83" customWidth="1"/>
    <col min="11" max="11" width="7" style="85" customWidth="1"/>
    <col min="12" max="12" width="6" style="86" customWidth="1"/>
    <col min="13" max="13" width="5.5703125" style="87" customWidth="1"/>
    <col min="14" max="14" width="6" style="88" customWidth="1"/>
    <col min="15" max="15" width="7.42578125" style="3" customWidth="1"/>
    <col min="16" max="16" width="9" style="3"/>
    <col min="17" max="16384" width="9" style="21"/>
  </cols>
  <sheetData>
    <row r="1" spans="1:16" s="13" customFormat="1" ht="27.75">
      <c r="A1" s="48"/>
      <c r="B1" s="48"/>
      <c r="C1" s="22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1"/>
      <c r="P1" s="12"/>
    </row>
    <row r="2" spans="1:16" s="13" customFormat="1" ht="27.75" customHeight="1">
      <c r="A2" s="49"/>
      <c r="B2" s="50" t="s">
        <v>56</v>
      </c>
      <c r="C2" s="245" t="s">
        <v>80</v>
      </c>
      <c r="D2" s="246"/>
      <c r="E2" s="247"/>
      <c r="F2" s="248" t="s">
        <v>72</v>
      </c>
      <c r="G2" s="248"/>
      <c r="H2" s="248"/>
      <c r="I2" s="248"/>
      <c r="J2" s="248"/>
      <c r="K2" s="248"/>
      <c r="L2" s="248"/>
      <c r="M2" s="248"/>
      <c r="N2" s="248"/>
    </row>
    <row r="3" spans="1:16" s="13" customFormat="1" ht="27.75">
      <c r="A3" s="49"/>
      <c r="B3" s="49"/>
      <c r="C3" s="170" t="s">
        <v>641</v>
      </c>
      <c r="D3" s="51"/>
      <c r="E3" s="51"/>
      <c r="F3" s="52"/>
      <c r="G3" s="52"/>
      <c r="H3" s="52"/>
      <c r="I3" s="52"/>
      <c r="J3" s="52"/>
      <c r="K3" s="53"/>
      <c r="L3" s="54"/>
      <c r="M3" s="52"/>
      <c r="N3" s="55"/>
    </row>
    <row r="4" spans="1:16" s="13" customFormat="1" ht="43.5" customHeight="1">
      <c r="A4" s="56"/>
      <c r="B4" s="251" t="s">
        <v>75</v>
      </c>
      <c r="C4" s="251"/>
      <c r="D4" s="252">
        <v>63</v>
      </c>
      <c r="E4" s="253"/>
      <c r="F4" s="57" t="s">
        <v>60</v>
      </c>
      <c r="G4" s="101">
        <v>288</v>
      </c>
      <c r="H4" s="58" t="s">
        <v>49</v>
      </c>
      <c r="I4" s="118">
        <v>2563</v>
      </c>
      <c r="J4" s="116" t="s">
        <v>76</v>
      </c>
      <c r="K4" s="250" t="s">
        <v>223</v>
      </c>
      <c r="L4" s="250"/>
      <c r="M4" s="117" t="s">
        <v>47</v>
      </c>
      <c r="N4" s="119" t="s">
        <v>640</v>
      </c>
    </row>
    <row r="5" spans="1:16" s="22" customFormat="1" ht="24">
      <c r="A5" s="59"/>
      <c r="B5" s="249"/>
      <c r="C5" s="249"/>
      <c r="D5" s="109"/>
      <c r="E5" s="60"/>
      <c r="F5" s="60"/>
      <c r="G5" s="61"/>
      <c r="H5" s="62"/>
      <c r="I5" s="63"/>
      <c r="J5" s="62"/>
      <c r="K5" s="64"/>
      <c r="L5" s="65"/>
      <c r="M5" s="66"/>
      <c r="N5" s="63"/>
      <c r="O5" s="3"/>
      <c r="P5" s="3"/>
    </row>
    <row r="6" spans="1:16" s="46" customFormat="1" ht="63">
      <c r="A6" s="67" t="s">
        <v>0</v>
      </c>
      <c r="B6" s="67" t="s">
        <v>63</v>
      </c>
      <c r="C6" s="67" t="s">
        <v>1</v>
      </c>
      <c r="D6" s="67" t="s">
        <v>74</v>
      </c>
      <c r="E6" s="115" t="s">
        <v>3</v>
      </c>
      <c r="F6" s="67" t="s">
        <v>69</v>
      </c>
      <c r="G6" s="68" t="s">
        <v>4</v>
      </c>
      <c r="H6" s="69" t="s">
        <v>5</v>
      </c>
      <c r="I6" s="67" t="s">
        <v>2</v>
      </c>
      <c r="J6" s="106" t="s">
        <v>45</v>
      </c>
      <c r="K6" s="107" t="s">
        <v>46</v>
      </c>
      <c r="L6" s="104" t="s">
        <v>70</v>
      </c>
      <c r="M6" s="105" t="s">
        <v>52</v>
      </c>
      <c r="N6" s="70" t="s">
        <v>6</v>
      </c>
      <c r="O6" s="14"/>
      <c r="P6" s="1"/>
    </row>
    <row r="7" spans="1:16" ht="21.95" customHeight="1">
      <c r="A7" s="71">
        <v>1</v>
      </c>
      <c r="B7" s="123" t="s">
        <v>81</v>
      </c>
      <c r="C7" s="124" t="s">
        <v>82</v>
      </c>
      <c r="D7" s="72" t="s">
        <v>83</v>
      </c>
      <c r="E7" s="72" t="s">
        <v>53</v>
      </c>
      <c r="F7" s="121" t="s">
        <v>295</v>
      </c>
      <c r="G7" s="121" t="s">
        <v>77</v>
      </c>
      <c r="H7" s="121" t="s">
        <v>333</v>
      </c>
      <c r="I7" s="74" t="s">
        <v>337</v>
      </c>
      <c r="J7" s="76" t="s">
        <v>339</v>
      </c>
      <c r="K7" s="77">
        <v>20</v>
      </c>
      <c r="L7" s="78">
        <v>0</v>
      </c>
      <c r="M7" s="71" t="s">
        <v>348</v>
      </c>
      <c r="N7" s="73">
        <v>1</v>
      </c>
    </row>
    <row r="8" spans="1:16" ht="21.95" customHeight="1">
      <c r="A8" s="74">
        <v>2</v>
      </c>
      <c r="B8" s="125" t="s">
        <v>84</v>
      </c>
      <c r="C8" s="124" t="s">
        <v>85</v>
      </c>
      <c r="D8" s="72" t="s">
        <v>83</v>
      </c>
      <c r="E8" s="72" t="s">
        <v>53</v>
      </c>
      <c r="F8" s="121" t="s">
        <v>296</v>
      </c>
      <c r="G8" s="121" t="s">
        <v>77</v>
      </c>
      <c r="H8" s="121" t="s">
        <v>333</v>
      </c>
      <c r="I8" s="74" t="s">
        <v>337</v>
      </c>
      <c r="J8" s="76" t="s">
        <v>339</v>
      </c>
      <c r="K8" s="77">
        <v>20</v>
      </c>
      <c r="L8" s="78">
        <v>0</v>
      </c>
      <c r="M8" s="71" t="s">
        <v>348</v>
      </c>
      <c r="N8" s="73">
        <v>1</v>
      </c>
    </row>
    <row r="9" spans="1:16" ht="21.95" customHeight="1">
      <c r="A9" s="71">
        <v>3</v>
      </c>
      <c r="B9" s="123" t="s">
        <v>86</v>
      </c>
      <c r="C9" s="124" t="s">
        <v>87</v>
      </c>
      <c r="D9" s="72" t="s">
        <v>83</v>
      </c>
      <c r="E9" s="75" t="s">
        <v>67</v>
      </c>
      <c r="F9" s="121" t="s">
        <v>297</v>
      </c>
      <c r="G9" s="121" t="s">
        <v>77</v>
      </c>
      <c r="H9" s="121" t="s">
        <v>333</v>
      </c>
      <c r="I9" s="74" t="s">
        <v>337</v>
      </c>
      <c r="J9" s="76" t="s">
        <v>339</v>
      </c>
      <c r="K9" s="77">
        <v>20</v>
      </c>
      <c r="L9" s="78">
        <v>0</v>
      </c>
      <c r="M9" s="71" t="s">
        <v>348</v>
      </c>
      <c r="N9" s="73">
        <v>1</v>
      </c>
    </row>
    <row r="10" spans="1:16" ht="21.95" customHeight="1">
      <c r="A10" s="74">
        <v>4</v>
      </c>
      <c r="B10" s="126" t="s">
        <v>88</v>
      </c>
      <c r="C10" s="124" t="s">
        <v>89</v>
      </c>
      <c r="D10" s="72" t="s">
        <v>83</v>
      </c>
      <c r="E10" s="75" t="s">
        <v>67</v>
      </c>
      <c r="F10" s="121" t="s">
        <v>298</v>
      </c>
      <c r="G10" s="121" t="s">
        <v>77</v>
      </c>
      <c r="H10" s="121" t="s">
        <v>333</v>
      </c>
      <c r="I10" s="74" t="s">
        <v>337</v>
      </c>
      <c r="J10" s="76" t="s">
        <v>339</v>
      </c>
      <c r="K10" s="77">
        <v>20</v>
      </c>
      <c r="L10" s="78">
        <v>0</v>
      </c>
      <c r="M10" s="71" t="s">
        <v>348</v>
      </c>
      <c r="N10" s="73">
        <v>1</v>
      </c>
    </row>
    <row r="11" spans="1:16" ht="21.95" customHeight="1">
      <c r="A11" s="71">
        <v>5</v>
      </c>
      <c r="B11" s="127" t="s">
        <v>90</v>
      </c>
      <c r="C11" s="124" t="s">
        <v>85</v>
      </c>
      <c r="D11" s="72" t="s">
        <v>83</v>
      </c>
      <c r="E11" s="75" t="s">
        <v>53</v>
      </c>
      <c r="F11" s="121" t="s">
        <v>299</v>
      </c>
      <c r="G11" s="121" t="s">
        <v>77</v>
      </c>
      <c r="H11" s="121" t="s">
        <v>333</v>
      </c>
      <c r="I11" s="74" t="s">
        <v>337</v>
      </c>
      <c r="J11" s="76" t="s">
        <v>339</v>
      </c>
      <c r="K11" s="77">
        <v>20</v>
      </c>
      <c r="L11" s="78">
        <v>0</v>
      </c>
      <c r="M11" s="71" t="s">
        <v>348</v>
      </c>
      <c r="N11" s="73">
        <v>1</v>
      </c>
    </row>
    <row r="12" spans="1:16" ht="21.95" customHeight="1">
      <c r="A12" s="74">
        <v>6</v>
      </c>
      <c r="B12" s="128" t="s">
        <v>91</v>
      </c>
      <c r="C12" s="124" t="s">
        <v>66</v>
      </c>
      <c r="D12" s="72" t="s">
        <v>83</v>
      </c>
      <c r="E12" s="75" t="s">
        <v>53</v>
      </c>
      <c r="F12" s="121" t="s">
        <v>300</v>
      </c>
      <c r="G12" s="121" t="s">
        <v>77</v>
      </c>
      <c r="H12" s="121" t="s">
        <v>333</v>
      </c>
      <c r="I12" s="74" t="s">
        <v>337</v>
      </c>
      <c r="J12" s="76" t="s">
        <v>339</v>
      </c>
      <c r="K12" s="77">
        <v>20</v>
      </c>
      <c r="L12" s="78">
        <v>0</v>
      </c>
      <c r="M12" s="71" t="s">
        <v>348</v>
      </c>
      <c r="N12" s="73">
        <v>1</v>
      </c>
    </row>
    <row r="13" spans="1:16" ht="21.95" customHeight="1">
      <c r="A13" s="71">
        <v>7</v>
      </c>
      <c r="B13" s="123" t="s">
        <v>92</v>
      </c>
      <c r="C13" s="124" t="s">
        <v>87</v>
      </c>
      <c r="D13" s="72" t="s">
        <v>83</v>
      </c>
      <c r="E13" s="75" t="s">
        <v>67</v>
      </c>
      <c r="F13" s="121" t="s">
        <v>301</v>
      </c>
      <c r="G13" s="121" t="s">
        <v>77</v>
      </c>
      <c r="H13" s="121" t="s">
        <v>333</v>
      </c>
      <c r="I13" s="74" t="s">
        <v>337</v>
      </c>
      <c r="J13" s="76" t="s">
        <v>339</v>
      </c>
      <c r="K13" s="77">
        <v>20</v>
      </c>
      <c r="L13" s="78">
        <v>0</v>
      </c>
      <c r="M13" s="71" t="s">
        <v>348</v>
      </c>
      <c r="N13" s="73">
        <v>1</v>
      </c>
    </row>
    <row r="14" spans="1:16" ht="21.95" customHeight="1">
      <c r="A14" s="74">
        <v>8</v>
      </c>
      <c r="B14" s="123" t="s">
        <v>93</v>
      </c>
      <c r="C14" s="124" t="s">
        <v>94</v>
      </c>
      <c r="D14" s="72" t="s">
        <v>83</v>
      </c>
      <c r="E14" s="75" t="s">
        <v>67</v>
      </c>
      <c r="F14" s="121" t="s">
        <v>302</v>
      </c>
      <c r="G14" s="121" t="s">
        <v>77</v>
      </c>
      <c r="H14" s="121" t="s">
        <v>333</v>
      </c>
      <c r="I14" s="74" t="s">
        <v>337</v>
      </c>
      <c r="J14" s="76" t="s">
        <v>339</v>
      </c>
      <c r="K14" s="77">
        <v>20</v>
      </c>
      <c r="L14" s="78">
        <v>0</v>
      </c>
      <c r="M14" s="71" t="s">
        <v>348</v>
      </c>
      <c r="N14" s="73">
        <v>1</v>
      </c>
    </row>
    <row r="15" spans="1:16" ht="21.95" customHeight="1">
      <c r="A15" s="71">
        <v>9</v>
      </c>
      <c r="B15" s="123" t="s">
        <v>95</v>
      </c>
      <c r="C15" s="124" t="s">
        <v>85</v>
      </c>
      <c r="D15" s="75" t="s">
        <v>96</v>
      </c>
      <c r="E15" s="75" t="s">
        <v>53</v>
      </c>
      <c r="F15" s="121" t="s">
        <v>303</v>
      </c>
      <c r="G15" s="121" t="s">
        <v>77</v>
      </c>
      <c r="H15" s="121" t="s">
        <v>333</v>
      </c>
      <c r="I15" s="74" t="s">
        <v>337</v>
      </c>
      <c r="J15" s="76" t="s">
        <v>339</v>
      </c>
      <c r="K15" s="77">
        <v>20</v>
      </c>
      <c r="L15" s="78">
        <v>0</v>
      </c>
      <c r="M15" s="71" t="s">
        <v>348</v>
      </c>
      <c r="N15" s="73">
        <v>1</v>
      </c>
    </row>
    <row r="16" spans="1:16" ht="21.95" customHeight="1">
      <c r="A16" s="74">
        <v>10</v>
      </c>
      <c r="B16" s="123" t="s">
        <v>97</v>
      </c>
      <c r="C16" s="124" t="s">
        <v>98</v>
      </c>
      <c r="D16" s="75" t="s">
        <v>96</v>
      </c>
      <c r="E16" s="75" t="s">
        <v>53</v>
      </c>
      <c r="F16" s="121" t="s">
        <v>304</v>
      </c>
      <c r="G16" s="121" t="s">
        <v>77</v>
      </c>
      <c r="H16" s="121" t="s">
        <v>333</v>
      </c>
      <c r="I16" s="74" t="s">
        <v>337</v>
      </c>
      <c r="J16" s="76" t="s">
        <v>339</v>
      </c>
      <c r="K16" s="77">
        <v>20</v>
      </c>
      <c r="L16" s="78">
        <v>0</v>
      </c>
      <c r="M16" s="71" t="s">
        <v>348</v>
      </c>
      <c r="N16" s="73">
        <v>1</v>
      </c>
    </row>
    <row r="17" spans="1:14" ht="21.95" customHeight="1">
      <c r="A17" s="71">
        <v>11</v>
      </c>
      <c r="B17" s="123" t="s">
        <v>99</v>
      </c>
      <c r="C17" s="124" t="s">
        <v>82</v>
      </c>
      <c r="D17" s="75" t="s">
        <v>100</v>
      </c>
      <c r="E17" s="75" t="s">
        <v>53</v>
      </c>
      <c r="F17" s="121" t="s">
        <v>305</v>
      </c>
      <c r="G17" s="121" t="s">
        <v>77</v>
      </c>
      <c r="H17" s="121" t="s">
        <v>333</v>
      </c>
      <c r="I17" s="74" t="s">
        <v>337</v>
      </c>
      <c r="J17" s="76" t="s">
        <v>339</v>
      </c>
      <c r="K17" s="77">
        <v>20</v>
      </c>
      <c r="L17" s="78">
        <v>0</v>
      </c>
      <c r="M17" s="71" t="s">
        <v>348</v>
      </c>
      <c r="N17" s="73">
        <v>1</v>
      </c>
    </row>
    <row r="18" spans="1:14" ht="21.95" customHeight="1">
      <c r="A18" s="74">
        <v>12</v>
      </c>
      <c r="B18" s="123" t="s">
        <v>101</v>
      </c>
      <c r="C18" s="124" t="s">
        <v>85</v>
      </c>
      <c r="D18" s="75" t="s">
        <v>100</v>
      </c>
      <c r="E18" s="75" t="s">
        <v>53</v>
      </c>
      <c r="F18" s="121" t="s">
        <v>306</v>
      </c>
      <c r="G18" s="121" t="s">
        <v>77</v>
      </c>
      <c r="H18" s="121" t="s">
        <v>333</v>
      </c>
      <c r="I18" s="74" t="s">
        <v>337</v>
      </c>
      <c r="J18" s="76" t="s">
        <v>339</v>
      </c>
      <c r="K18" s="77">
        <v>20</v>
      </c>
      <c r="L18" s="78">
        <v>0</v>
      </c>
      <c r="M18" s="71" t="s">
        <v>348</v>
      </c>
      <c r="N18" s="73">
        <v>1</v>
      </c>
    </row>
    <row r="19" spans="1:14" ht="21.95" customHeight="1">
      <c r="A19" s="71">
        <v>13</v>
      </c>
      <c r="B19" s="123" t="s">
        <v>102</v>
      </c>
      <c r="C19" s="124" t="s">
        <v>82</v>
      </c>
      <c r="D19" s="75" t="s">
        <v>103</v>
      </c>
      <c r="E19" s="75" t="s">
        <v>53</v>
      </c>
      <c r="F19" s="121" t="s">
        <v>307</v>
      </c>
      <c r="G19" s="121" t="s">
        <v>77</v>
      </c>
      <c r="H19" s="121" t="s">
        <v>333</v>
      </c>
      <c r="I19" s="74" t="s">
        <v>337</v>
      </c>
      <c r="J19" s="76" t="s">
        <v>339</v>
      </c>
      <c r="K19" s="77">
        <v>20</v>
      </c>
      <c r="L19" s="78">
        <v>0</v>
      </c>
      <c r="M19" s="71" t="s">
        <v>348</v>
      </c>
      <c r="N19" s="73">
        <v>1</v>
      </c>
    </row>
    <row r="20" spans="1:14" ht="21.95" customHeight="1">
      <c r="A20" s="74">
        <v>14</v>
      </c>
      <c r="B20" s="123" t="s">
        <v>104</v>
      </c>
      <c r="C20" s="124" t="s">
        <v>85</v>
      </c>
      <c r="D20" s="75" t="s">
        <v>103</v>
      </c>
      <c r="E20" s="75" t="s">
        <v>53</v>
      </c>
      <c r="F20" s="121" t="s">
        <v>308</v>
      </c>
      <c r="G20" s="121" t="s">
        <v>77</v>
      </c>
      <c r="H20" s="121" t="s">
        <v>333</v>
      </c>
      <c r="I20" s="74" t="s">
        <v>337</v>
      </c>
      <c r="J20" s="76" t="s">
        <v>339</v>
      </c>
      <c r="K20" s="77">
        <v>20</v>
      </c>
      <c r="L20" s="78">
        <v>0</v>
      </c>
      <c r="M20" s="71" t="s">
        <v>348</v>
      </c>
      <c r="N20" s="73">
        <v>1</v>
      </c>
    </row>
    <row r="21" spans="1:14" ht="21.95" customHeight="1">
      <c r="A21" s="71">
        <v>15</v>
      </c>
      <c r="B21" s="123" t="s">
        <v>105</v>
      </c>
      <c r="C21" s="124" t="s">
        <v>66</v>
      </c>
      <c r="D21" s="75" t="s">
        <v>103</v>
      </c>
      <c r="E21" s="75" t="s">
        <v>53</v>
      </c>
      <c r="F21" s="121" t="s">
        <v>309</v>
      </c>
      <c r="G21" s="121" t="s">
        <v>77</v>
      </c>
      <c r="H21" s="121" t="s">
        <v>333</v>
      </c>
      <c r="I21" s="74" t="s">
        <v>337</v>
      </c>
      <c r="J21" s="76" t="s">
        <v>339</v>
      </c>
      <c r="K21" s="77">
        <v>20</v>
      </c>
      <c r="L21" s="78">
        <v>0</v>
      </c>
      <c r="M21" s="71" t="s">
        <v>348</v>
      </c>
      <c r="N21" s="73">
        <v>1</v>
      </c>
    </row>
    <row r="22" spans="1:14" ht="21.95" customHeight="1">
      <c r="A22" s="74">
        <v>16</v>
      </c>
      <c r="B22" s="123" t="s">
        <v>106</v>
      </c>
      <c r="C22" s="124" t="s">
        <v>85</v>
      </c>
      <c r="D22" s="75" t="s">
        <v>103</v>
      </c>
      <c r="E22" s="75" t="s">
        <v>53</v>
      </c>
      <c r="F22" s="121" t="s">
        <v>310</v>
      </c>
      <c r="G22" s="121" t="s">
        <v>77</v>
      </c>
      <c r="H22" s="121" t="s">
        <v>333</v>
      </c>
      <c r="I22" s="74" t="s">
        <v>337</v>
      </c>
      <c r="J22" s="76" t="s">
        <v>339</v>
      </c>
      <c r="K22" s="77">
        <v>20</v>
      </c>
      <c r="L22" s="78">
        <v>0</v>
      </c>
      <c r="M22" s="71" t="s">
        <v>348</v>
      </c>
      <c r="N22" s="73">
        <v>1</v>
      </c>
    </row>
    <row r="23" spans="1:14" ht="21.95" customHeight="1">
      <c r="A23" s="71">
        <v>17</v>
      </c>
      <c r="B23" s="123" t="s">
        <v>107</v>
      </c>
      <c r="C23" s="124" t="s">
        <v>108</v>
      </c>
      <c r="D23" s="75" t="s">
        <v>109</v>
      </c>
      <c r="E23" s="75" t="s">
        <v>67</v>
      </c>
      <c r="F23" s="121" t="s">
        <v>311</v>
      </c>
      <c r="G23" s="121" t="s">
        <v>77</v>
      </c>
      <c r="H23" s="121" t="s">
        <v>333</v>
      </c>
      <c r="I23" s="74" t="s">
        <v>337</v>
      </c>
      <c r="J23" s="76" t="s">
        <v>339</v>
      </c>
      <c r="K23" s="77">
        <v>20</v>
      </c>
      <c r="L23" s="78">
        <v>0</v>
      </c>
      <c r="M23" s="71" t="s">
        <v>348</v>
      </c>
      <c r="N23" s="73">
        <v>1</v>
      </c>
    </row>
    <row r="24" spans="1:14" ht="21.95" customHeight="1">
      <c r="A24" s="74">
        <v>18</v>
      </c>
      <c r="B24" s="129" t="s">
        <v>110</v>
      </c>
      <c r="C24" s="130" t="s">
        <v>87</v>
      </c>
      <c r="D24" s="75" t="s">
        <v>109</v>
      </c>
      <c r="E24" s="75" t="s">
        <v>67</v>
      </c>
      <c r="F24" s="121" t="s">
        <v>312</v>
      </c>
      <c r="G24" s="121" t="s">
        <v>77</v>
      </c>
      <c r="H24" s="121" t="s">
        <v>333</v>
      </c>
      <c r="I24" s="74" t="s">
        <v>337</v>
      </c>
      <c r="J24" s="76" t="s">
        <v>339</v>
      </c>
      <c r="K24" s="77">
        <v>20</v>
      </c>
      <c r="L24" s="78">
        <v>0</v>
      </c>
      <c r="M24" s="71" t="s">
        <v>348</v>
      </c>
      <c r="N24" s="73">
        <v>1</v>
      </c>
    </row>
    <row r="25" spans="1:14" ht="21.95" customHeight="1">
      <c r="A25" s="71">
        <v>19</v>
      </c>
      <c r="B25" s="123" t="s">
        <v>111</v>
      </c>
      <c r="C25" s="124" t="s">
        <v>82</v>
      </c>
      <c r="D25" s="75" t="s">
        <v>112</v>
      </c>
      <c r="E25" s="75" t="s">
        <v>53</v>
      </c>
      <c r="F25" s="121" t="s">
        <v>313</v>
      </c>
      <c r="G25" s="121" t="s">
        <v>77</v>
      </c>
      <c r="H25" s="121" t="s">
        <v>333</v>
      </c>
      <c r="I25" s="74" t="s">
        <v>337</v>
      </c>
      <c r="J25" s="76" t="s">
        <v>339</v>
      </c>
      <c r="K25" s="77">
        <v>20</v>
      </c>
      <c r="L25" s="78">
        <v>0</v>
      </c>
      <c r="M25" s="71" t="s">
        <v>348</v>
      </c>
      <c r="N25" s="73">
        <v>1</v>
      </c>
    </row>
    <row r="26" spans="1:14" ht="21.95" customHeight="1">
      <c r="A26" s="74">
        <v>20</v>
      </c>
      <c r="B26" s="123" t="s">
        <v>113</v>
      </c>
      <c r="C26" s="124" t="s">
        <v>85</v>
      </c>
      <c r="D26" s="75" t="s">
        <v>112</v>
      </c>
      <c r="E26" s="75" t="s">
        <v>53</v>
      </c>
      <c r="F26" s="121" t="s">
        <v>314</v>
      </c>
      <c r="G26" s="121" t="s">
        <v>77</v>
      </c>
      <c r="H26" s="121" t="s">
        <v>333</v>
      </c>
      <c r="I26" s="74" t="s">
        <v>337</v>
      </c>
      <c r="J26" s="76" t="s">
        <v>339</v>
      </c>
      <c r="K26" s="77">
        <v>20</v>
      </c>
      <c r="L26" s="78">
        <v>0</v>
      </c>
      <c r="M26" s="71" t="s">
        <v>348</v>
      </c>
      <c r="N26" s="73">
        <v>1</v>
      </c>
    </row>
    <row r="27" spans="1:14" ht="21.95" customHeight="1">
      <c r="A27" s="71">
        <v>21</v>
      </c>
      <c r="B27" s="123" t="s">
        <v>114</v>
      </c>
      <c r="C27" s="124" t="s">
        <v>85</v>
      </c>
      <c r="D27" s="75" t="s">
        <v>115</v>
      </c>
      <c r="E27" s="75" t="s">
        <v>53</v>
      </c>
      <c r="F27" s="121" t="s">
        <v>315</v>
      </c>
      <c r="G27" s="121" t="s">
        <v>77</v>
      </c>
      <c r="H27" s="121" t="s">
        <v>333</v>
      </c>
      <c r="I27" s="74" t="s">
        <v>337</v>
      </c>
      <c r="J27" s="76" t="s">
        <v>339</v>
      </c>
      <c r="K27" s="77">
        <v>20</v>
      </c>
      <c r="L27" s="78">
        <v>0</v>
      </c>
      <c r="M27" s="71" t="s">
        <v>348</v>
      </c>
      <c r="N27" s="73">
        <v>1</v>
      </c>
    </row>
    <row r="28" spans="1:14" ht="21.95" customHeight="1">
      <c r="A28" s="74">
        <v>22</v>
      </c>
      <c r="B28" s="123" t="s">
        <v>116</v>
      </c>
      <c r="C28" s="124" t="s">
        <v>94</v>
      </c>
      <c r="D28" s="75" t="s">
        <v>115</v>
      </c>
      <c r="E28" s="75" t="s">
        <v>67</v>
      </c>
      <c r="F28" s="121" t="s">
        <v>316</v>
      </c>
      <c r="G28" s="121" t="s">
        <v>77</v>
      </c>
      <c r="H28" s="121" t="s">
        <v>333</v>
      </c>
      <c r="I28" s="74" t="s">
        <v>337</v>
      </c>
      <c r="J28" s="76" t="s">
        <v>339</v>
      </c>
      <c r="K28" s="77">
        <v>20</v>
      </c>
      <c r="L28" s="78">
        <v>0</v>
      </c>
      <c r="M28" s="71" t="s">
        <v>348</v>
      </c>
      <c r="N28" s="73">
        <v>1</v>
      </c>
    </row>
    <row r="29" spans="1:14" ht="21.95" customHeight="1">
      <c r="A29" s="71">
        <v>23</v>
      </c>
      <c r="B29" s="123" t="s">
        <v>117</v>
      </c>
      <c r="C29" s="124" t="s">
        <v>87</v>
      </c>
      <c r="D29" s="75" t="s">
        <v>112</v>
      </c>
      <c r="E29" s="75" t="s">
        <v>67</v>
      </c>
      <c r="F29" s="121" t="s">
        <v>317</v>
      </c>
      <c r="G29" s="121" t="s">
        <v>77</v>
      </c>
      <c r="H29" s="121" t="s">
        <v>333</v>
      </c>
      <c r="I29" s="74" t="s">
        <v>337</v>
      </c>
      <c r="J29" s="76" t="s">
        <v>339</v>
      </c>
      <c r="K29" s="77">
        <v>20</v>
      </c>
      <c r="L29" s="78">
        <v>0</v>
      </c>
      <c r="M29" s="71" t="s">
        <v>348</v>
      </c>
      <c r="N29" s="73">
        <v>1</v>
      </c>
    </row>
    <row r="30" spans="1:14" ht="21.95" customHeight="1">
      <c r="A30" s="74">
        <v>24</v>
      </c>
      <c r="B30" s="123" t="s">
        <v>118</v>
      </c>
      <c r="C30" s="124" t="s">
        <v>94</v>
      </c>
      <c r="D30" s="75" t="s">
        <v>103</v>
      </c>
      <c r="E30" s="75" t="s">
        <v>67</v>
      </c>
      <c r="F30" s="121" t="s">
        <v>318</v>
      </c>
      <c r="G30" s="121" t="s">
        <v>77</v>
      </c>
      <c r="H30" s="121" t="s">
        <v>333</v>
      </c>
      <c r="I30" s="74" t="s">
        <v>337</v>
      </c>
      <c r="J30" s="76" t="s">
        <v>339</v>
      </c>
      <c r="K30" s="77">
        <v>20</v>
      </c>
      <c r="L30" s="78">
        <v>0</v>
      </c>
      <c r="M30" s="71" t="s">
        <v>348</v>
      </c>
      <c r="N30" s="73">
        <v>1</v>
      </c>
    </row>
    <row r="31" spans="1:14" ht="21.95" customHeight="1">
      <c r="A31" s="71">
        <v>25</v>
      </c>
      <c r="B31" s="123" t="s">
        <v>119</v>
      </c>
      <c r="C31" s="124" t="s">
        <v>87</v>
      </c>
      <c r="D31" s="75" t="s">
        <v>83</v>
      </c>
      <c r="E31" s="75" t="s">
        <v>67</v>
      </c>
      <c r="F31" s="121" t="s">
        <v>319</v>
      </c>
      <c r="G31" s="121" t="s">
        <v>77</v>
      </c>
      <c r="H31" s="121" t="s">
        <v>333</v>
      </c>
      <c r="I31" s="74" t="s">
        <v>337</v>
      </c>
      <c r="J31" s="76" t="s">
        <v>339</v>
      </c>
      <c r="K31" s="77">
        <v>20</v>
      </c>
      <c r="L31" s="78">
        <v>0</v>
      </c>
      <c r="M31" s="71" t="s">
        <v>348</v>
      </c>
      <c r="N31" s="73">
        <v>1</v>
      </c>
    </row>
    <row r="32" spans="1:14" ht="21.95" customHeight="1">
      <c r="A32" s="74">
        <v>26</v>
      </c>
      <c r="B32" s="123" t="s">
        <v>120</v>
      </c>
      <c r="C32" s="124" t="s">
        <v>108</v>
      </c>
      <c r="D32" s="75" t="s">
        <v>103</v>
      </c>
      <c r="E32" s="75" t="s">
        <v>67</v>
      </c>
      <c r="F32" s="121" t="s">
        <v>320</v>
      </c>
      <c r="G32" s="121" t="s">
        <v>77</v>
      </c>
      <c r="H32" s="121" t="s">
        <v>333</v>
      </c>
      <c r="I32" s="74" t="s">
        <v>337</v>
      </c>
      <c r="J32" s="76" t="s">
        <v>339</v>
      </c>
      <c r="K32" s="77">
        <v>20</v>
      </c>
      <c r="L32" s="78">
        <v>0</v>
      </c>
      <c r="M32" s="71" t="s">
        <v>348</v>
      </c>
      <c r="N32" s="73">
        <v>1</v>
      </c>
    </row>
    <row r="33" spans="1:14" ht="21.95" customHeight="1">
      <c r="A33" s="71">
        <v>27</v>
      </c>
      <c r="B33" s="131" t="s">
        <v>121</v>
      </c>
      <c r="C33" s="228" t="s">
        <v>82</v>
      </c>
      <c r="D33" s="75" t="s">
        <v>115</v>
      </c>
      <c r="E33" s="75" t="s">
        <v>53</v>
      </c>
      <c r="F33" s="122" t="s">
        <v>321</v>
      </c>
      <c r="G33" s="122" t="s">
        <v>77</v>
      </c>
      <c r="H33" s="121" t="s">
        <v>333</v>
      </c>
      <c r="I33" s="74" t="s">
        <v>337</v>
      </c>
      <c r="J33" s="75" t="s">
        <v>340</v>
      </c>
      <c r="K33" s="77">
        <v>24</v>
      </c>
      <c r="L33" s="78">
        <v>0</v>
      </c>
      <c r="M33" s="71" t="s">
        <v>348</v>
      </c>
      <c r="N33" s="80">
        <v>1</v>
      </c>
    </row>
    <row r="34" spans="1:14" ht="21.95" customHeight="1">
      <c r="A34" s="74">
        <v>28</v>
      </c>
      <c r="B34" s="131" t="s">
        <v>122</v>
      </c>
      <c r="C34" s="228" t="s">
        <v>82</v>
      </c>
      <c r="D34" s="75" t="s">
        <v>115</v>
      </c>
      <c r="E34" s="75" t="s">
        <v>53</v>
      </c>
      <c r="F34" s="122" t="s">
        <v>321</v>
      </c>
      <c r="G34" s="122" t="s">
        <v>77</v>
      </c>
      <c r="H34" s="121" t="s">
        <v>333</v>
      </c>
      <c r="I34" s="74" t="s">
        <v>337</v>
      </c>
      <c r="J34" s="75" t="s">
        <v>340</v>
      </c>
      <c r="K34" s="77">
        <v>24</v>
      </c>
      <c r="L34" s="78">
        <v>0</v>
      </c>
      <c r="M34" s="71" t="s">
        <v>348</v>
      </c>
      <c r="N34" s="80">
        <v>1</v>
      </c>
    </row>
    <row r="35" spans="1:14" ht="21.95" customHeight="1">
      <c r="A35" s="71">
        <v>29</v>
      </c>
      <c r="B35" s="131" t="s">
        <v>123</v>
      </c>
      <c r="C35" s="228" t="s">
        <v>82</v>
      </c>
      <c r="D35" s="75" t="s">
        <v>115</v>
      </c>
      <c r="E35" s="75" t="s">
        <v>53</v>
      </c>
      <c r="F35" s="122" t="s">
        <v>321</v>
      </c>
      <c r="G35" s="122" t="s">
        <v>77</v>
      </c>
      <c r="H35" s="121" t="s">
        <v>333</v>
      </c>
      <c r="I35" s="74" t="s">
        <v>337</v>
      </c>
      <c r="J35" s="75" t="s">
        <v>340</v>
      </c>
      <c r="K35" s="77">
        <v>24</v>
      </c>
      <c r="L35" s="78">
        <v>0</v>
      </c>
      <c r="M35" s="71" t="s">
        <v>348</v>
      </c>
      <c r="N35" s="80">
        <v>1</v>
      </c>
    </row>
    <row r="36" spans="1:14" ht="21.95" customHeight="1">
      <c r="A36" s="74">
        <v>30</v>
      </c>
      <c r="B36" s="131" t="s">
        <v>124</v>
      </c>
      <c r="C36" s="228" t="s">
        <v>125</v>
      </c>
      <c r="D36" s="75" t="s">
        <v>115</v>
      </c>
      <c r="E36" s="75" t="s">
        <v>53</v>
      </c>
      <c r="F36" s="122" t="s">
        <v>321</v>
      </c>
      <c r="G36" s="122" t="s">
        <v>77</v>
      </c>
      <c r="H36" s="121" t="s">
        <v>333</v>
      </c>
      <c r="I36" s="74" t="s">
        <v>337</v>
      </c>
      <c r="J36" s="75" t="s">
        <v>340</v>
      </c>
      <c r="K36" s="77">
        <v>24</v>
      </c>
      <c r="L36" s="78">
        <v>0</v>
      </c>
      <c r="M36" s="71" t="s">
        <v>348</v>
      </c>
      <c r="N36" s="80">
        <v>1</v>
      </c>
    </row>
    <row r="37" spans="1:14" ht="21.95" customHeight="1">
      <c r="A37" s="71">
        <v>31</v>
      </c>
      <c r="B37" s="131" t="s">
        <v>126</v>
      </c>
      <c r="C37" s="228" t="s">
        <v>85</v>
      </c>
      <c r="D37" s="75" t="s">
        <v>115</v>
      </c>
      <c r="E37" s="75" t="s">
        <v>53</v>
      </c>
      <c r="F37" s="122" t="s">
        <v>321</v>
      </c>
      <c r="G37" s="122" t="s">
        <v>77</v>
      </c>
      <c r="H37" s="121" t="s">
        <v>333</v>
      </c>
      <c r="I37" s="74" t="s">
        <v>337</v>
      </c>
      <c r="J37" s="75" t="s">
        <v>340</v>
      </c>
      <c r="K37" s="77">
        <v>24</v>
      </c>
      <c r="L37" s="78">
        <v>0</v>
      </c>
      <c r="M37" s="71" t="s">
        <v>348</v>
      </c>
      <c r="N37" s="80">
        <v>1</v>
      </c>
    </row>
    <row r="38" spans="1:14" ht="21.95" customHeight="1">
      <c r="A38" s="74">
        <v>32</v>
      </c>
      <c r="B38" s="132" t="s">
        <v>127</v>
      </c>
      <c r="C38" s="228" t="s">
        <v>85</v>
      </c>
      <c r="D38" s="75" t="s">
        <v>115</v>
      </c>
      <c r="E38" s="75" t="s">
        <v>53</v>
      </c>
      <c r="F38" s="122" t="s">
        <v>321</v>
      </c>
      <c r="G38" s="122" t="s">
        <v>77</v>
      </c>
      <c r="H38" s="121" t="s">
        <v>333</v>
      </c>
      <c r="I38" s="74" t="s">
        <v>337</v>
      </c>
      <c r="J38" s="75" t="s">
        <v>340</v>
      </c>
      <c r="K38" s="77">
        <v>24</v>
      </c>
      <c r="L38" s="78">
        <v>0</v>
      </c>
      <c r="M38" s="71" t="s">
        <v>348</v>
      </c>
      <c r="N38" s="80">
        <v>1</v>
      </c>
    </row>
    <row r="39" spans="1:14" ht="21.95" customHeight="1">
      <c r="A39" s="71">
        <v>33</v>
      </c>
      <c r="B39" s="132" t="s">
        <v>114</v>
      </c>
      <c r="C39" s="228" t="s">
        <v>85</v>
      </c>
      <c r="D39" s="75" t="s">
        <v>115</v>
      </c>
      <c r="E39" s="75" t="s">
        <v>53</v>
      </c>
      <c r="F39" s="122" t="s">
        <v>321</v>
      </c>
      <c r="G39" s="122" t="s">
        <v>77</v>
      </c>
      <c r="H39" s="121" t="s">
        <v>333</v>
      </c>
      <c r="I39" s="74" t="s">
        <v>337</v>
      </c>
      <c r="J39" s="75" t="s">
        <v>340</v>
      </c>
      <c r="K39" s="77">
        <v>24</v>
      </c>
      <c r="L39" s="78">
        <v>0</v>
      </c>
      <c r="M39" s="71" t="s">
        <v>348</v>
      </c>
      <c r="N39" s="80">
        <v>1</v>
      </c>
    </row>
    <row r="40" spans="1:14" ht="21.95" customHeight="1">
      <c r="A40" s="74">
        <v>34</v>
      </c>
      <c r="B40" s="132" t="s">
        <v>128</v>
      </c>
      <c r="C40" s="228" t="s">
        <v>85</v>
      </c>
      <c r="D40" s="75" t="s">
        <v>115</v>
      </c>
      <c r="E40" s="75" t="s">
        <v>53</v>
      </c>
      <c r="F40" s="122" t="s">
        <v>321</v>
      </c>
      <c r="G40" s="122" t="s">
        <v>77</v>
      </c>
      <c r="H40" s="121" t="s">
        <v>333</v>
      </c>
      <c r="I40" s="74" t="s">
        <v>337</v>
      </c>
      <c r="J40" s="75" t="s">
        <v>340</v>
      </c>
      <c r="K40" s="77">
        <v>24</v>
      </c>
      <c r="L40" s="78">
        <v>0</v>
      </c>
      <c r="M40" s="71" t="s">
        <v>348</v>
      </c>
      <c r="N40" s="80">
        <v>1</v>
      </c>
    </row>
    <row r="41" spans="1:14" ht="21.95" customHeight="1">
      <c r="A41" s="71">
        <v>35</v>
      </c>
      <c r="B41" s="131" t="s">
        <v>129</v>
      </c>
      <c r="C41" s="228" t="s">
        <v>85</v>
      </c>
      <c r="D41" s="75" t="s">
        <v>115</v>
      </c>
      <c r="E41" s="75" t="s">
        <v>53</v>
      </c>
      <c r="F41" s="122" t="s">
        <v>321</v>
      </c>
      <c r="G41" s="122" t="s">
        <v>77</v>
      </c>
      <c r="H41" s="121" t="s">
        <v>333</v>
      </c>
      <c r="I41" s="74" t="s">
        <v>337</v>
      </c>
      <c r="J41" s="75" t="s">
        <v>340</v>
      </c>
      <c r="K41" s="77">
        <v>24</v>
      </c>
      <c r="L41" s="78">
        <v>0</v>
      </c>
      <c r="M41" s="71" t="s">
        <v>348</v>
      </c>
      <c r="N41" s="80">
        <v>1</v>
      </c>
    </row>
    <row r="42" spans="1:14" ht="21.95" customHeight="1">
      <c r="A42" s="74">
        <v>36</v>
      </c>
      <c r="B42" s="132" t="s">
        <v>130</v>
      </c>
      <c r="C42" s="228" t="s">
        <v>85</v>
      </c>
      <c r="D42" s="75" t="s">
        <v>115</v>
      </c>
      <c r="E42" s="75" t="s">
        <v>53</v>
      </c>
      <c r="F42" s="122" t="s">
        <v>321</v>
      </c>
      <c r="G42" s="122" t="s">
        <v>77</v>
      </c>
      <c r="H42" s="121" t="s">
        <v>333</v>
      </c>
      <c r="I42" s="74" t="s">
        <v>337</v>
      </c>
      <c r="J42" s="75" t="s">
        <v>340</v>
      </c>
      <c r="K42" s="77">
        <v>24</v>
      </c>
      <c r="L42" s="78">
        <v>0</v>
      </c>
      <c r="M42" s="71" t="s">
        <v>348</v>
      </c>
      <c r="N42" s="80">
        <v>1</v>
      </c>
    </row>
    <row r="43" spans="1:14" ht="21.95" customHeight="1">
      <c r="A43" s="71">
        <v>37</v>
      </c>
      <c r="B43" s="132" t="s">
        <v>131</v>
      </c>
      <c r="C43" s="228" t="s">
        <v>85</v>
      </c>
      <c r="D43" s="75" t="s">
        <v>115</v>
      </c>
      <c r="E43" s="75" t="s">
        <v>53</v>
      </c>
      <c r="F43" s="122" t="s">
        <v>321</v>
      </c>
      <c r="G43" s="122" t="s">
        <v>77</v>
      </c>
      <c r="H43" s="121" t="s">
        <v>333</v>
      </c>
      <c r="I43" s="74" t="s">
        <v>337</v>
      </c>
      <c r="J43" s="75" t="s">
        <v>340</v>
      </c>
      <c r="K43" s="77">
        <v>24</v>
      </c>
      <c r="L43" s="78">
        <v>0</v>
      </c>
      <c r="M43" s="71" t="s">
        <v>348</v>
      </c>
      <c r="N43" s="80">
        <v>1</v>
      </c>
    </row>
    <row r="44" spans="1:14" ht="21.95" customHeight="1">
      <c r="A44" s="74">
        <v>38</v>
      </c>
      <c r="B44" s="132" t="s">
        <v>132</v>
      </c>
      <c r="C44" s="228" t="s">
        <v>85</v>
      </c>
      <c r="D44" s="75" t="s">
        <v>115</v>
      </c>
      <c r="E44" s="75" t="s">
        <v>53</v>
      </c>
      <c r="F44" s="122" t="s">
        <v>321</v>
      </c>
      <c r="G44" s="122" t="s">
        <v>77</v>
      </c>
      <c r="H44" s="121" t="s">
        <v>333</v>
      </c>
      <c r="I44" s="74" t="s">
        <v>337</v>
      </c>
      <c r="J44" s="75" t="s">
        <v>340</v>
      </c>
      <c r="K44" s="77">
        <v>24</v>
      </c>
      <c r="L44" s="78">
        <v>0</v>
      </c>
      <c r="M44" s="71" t="s">
        <v>348</v>
      </c>
      <c r="N44" s="80">
        <v>1</v>
      </c>
    </row>
    <row r="45" spans="1:14" ht="21.95" customHeight="1">
      <c r="A45" s="71">
        <v>39</v>
      </c>
      <c r="B45" s="132" t="s">
        <v>133</v>
      </c>
      <c r="C45" s="228" t="s">
        <v>85</v>
      </c>
      <c r="D45" s="75" t="s">
        <v>115</v>
      </c>
      <c r="E45" s="75" t="s">
        <v>53</v>
      </c>
      <c r="F45" s="122" t="s">
        <v>321</v>
      </c>
      <c r="G45" s="122" t="s">
        <v>77</v>
      </c>
      <c r="H45" s="121" t="s">
        <v>333</v>
      </c>
      <c r="I45" s="74" t="s">
        <v>337</v>
      </c>
      <c r="J45" s="75" t="s">
        <v>340</v>
      </c>
      <c r="K45" s="77">
        <v>24</v>
      </c>
      <c r="L45" s="78">
        <v>0</v>
      </c>
      <c r="M45" s="71" t="s">
        <v>348</v>
      </c>
      <c r="N45" s="80">
        <v>1</v>
      </c>
    </row>
    <row r="46" spans="1:14" ht="21.95" customHeight="1">
      <c r="A46" s="74">
        <v>40</v>
      </c>
      <c r="B46" s="131" t="s">
        <v>134</v>
      </c>
      <c r="C46" s="228" t="s">
        <v>135</v>
      </c>
      <c r="D46" s="75" t="s">
        <v>115</v>
      </c>
      <c r="E46" s="75" t="s">
        <v>53</v>
      </c>
      <c r="F46" s="122" t="s">
        <v>321</v>
      </c>
      <c r="G46" s="122" t="s">
        <v>77</v>
      </c>
      <c r="H46" s="121" t="s">
        <v>333</v>
      </c>
      <c r="I46" s="74" t="s">
        <v>337</v>
      </c>
      <c r="J46" s="75" t="s">
        <v>340</v>
      </c>
      <c r="K46" s="77">
        <v>24</v>
      </c>
      <c r="L46" s="78">
        <v>0</v>
      </c>
      <c r="M46" s="71" t="s">
        <v>348</v>
      </c>
      <c r="N46" s="80">
        <v>1</v>
      </c>
    </row>
    <row r="47" spans="1:14" ht="21.95" customHeight="1">
      <c r="A47" s="71">
        <v>41</v>
      </c>
      <c r="B47" s="131" t="s">
        <v>136</v>
      </c>
      <c r="C47" s="228" t="s">
        <v>135</v>
      </c>
      <c r="D47" s="75" t="s">
        <v>115</v>
      </c>
      <c r="E47" s="75" t="s">
        <v>53</v>
      </c>
      <c r="F47" s="122" t="s">
        <v>321</v>
      </c>
      <c r="G47" s="122" t="s">
        <v>77</v>
      </c>
      <c r="H47" s="121" t="s">
        <v>333</v>
      </c>
      <c r="I47" s="74" t="s">
        <v>337</v>
      </c>
      <c r="J47" s="75" t="s">
        <v>340</v>
      </c>
      <c r="K47" s="77">
        <v>24</v>
      </c>
      <c r="L47" s="78">
        <v>0</v>
      </c>
      <c r="M47" s="71" t="s">
        <v>348</v>
      </c>
      <c r="N47" s="80">
        <v>1</v>
      </c>
    </row>
    <row r="48" spans="1:14" ht="21.95" customHeight="1">
      <c r="A48" s="74">
        <v>42</v>
      </c>
      <c r="B48" s="131" t="s">
        <v>137</v>
      </c>
      <c r="C48" s="228" t="s">
        <v>66</v>
      </c>
      <c r="D48" s="75" t="s">
        <v>115</v>
      </c>
      <c r="E48" s="75" t="s">
        <v>53</v>
      </c>
      <c r="F48" s="122" t="s">
        <v>321</v>
      </c>
      <c r="G48" s="122" t="s">
        <v>77</v>
      </c>
      <c r="H48" s="121" t="s">
        <v>333</v>
      </c>
      <c r="I48" s="74" t="s">
        <v>337</v>
      </c>
      <c r="J48" s="75" t="s">
        <v>340</v>
      </c>
      <c r="K48" s="77">
        <v>24</v>
      </c>
      <c r="L48" s="78">
        <v>0</v>
      </c>
      <c r="M48" s="71" t="s">
        <v>348</v>
      </c>
      <c r="N48" s="80">
        <v>1</v>
      </c>
    </row>
    <row r="49" spans="1:14" ht="21.95" customHeight="1">
      <c r="A49" s="71">
        <v>43</v>
      </c>
      <c r="B49" s="131" t="s">
        <v>138</v>
      </c>
      <c r="C49" s="228" t="s">
        <v>66</v>
      </c>
      <c r="D49" s="75" t="s">
        <v>115</v>
      </c>
      <c r="E49" s="75" t="s">
        <v>53</v>
      </c>
      <c r="F49" s="122" t="s">
        <v>321</v>
      </c>
      <c r="G49" s="122" t="s">
        <v>77</v>
      </c>
      <c r="H49" s="121" t="s">
        <v>333</v>
      </c>
      <c r="I49" s="74" t="s">
        <v>337</v>
      </c>
      <c r="J49" s="75" t="s">
        <v>340</v>
      </c>
      <c r="K49" s="77">
        <v>24</v>
      </c>
      <c r="L49" s="78">
        <v>0</v>
      </c>
      <c r="M49" s="71" t="s">
        <v>348</v>
      </c>
      <c r="N49" s="80">
        <v>1</v>
      </c>
    </row>
    <row r="50" spans="1:14" ht="21.95" customHeight="1">
      <c r="A50" s="74">
        <v>44</v>
      </c>
      <c r="B50" s="133" t="s">
        <v>139</v>
      </c>
      <c r="C50" s="229" t="s">
        <v>94</v>
      </c>
      <c r="D50" s="75" t="s">
        <v>115</v>
      </c>
      <c r="E50" s="75" t="s">
        <v>67</v>
      </c>
      <c r="F50" s="122" t="s">
        <v>321</v>
      </c>
      <c r="G50" s="122" t="s">
        <v>77</v>
      </c>
      <c r="H50" s="121" t="s">
        <v>333</v>
      </c>
      <c r="I50" s="74" t="s">
        <v>337</v>
      </c>
      <c r="J50" s="75" t="s">
        <v>340</v>
      </c>
      <c r="K50" s="77">
        <v>24</v>
      </c>
      <c r="L50" s="78">
        <v>0</v>
      </c>
      <c r="M50" s="71" t="s">
        <v>348</v>
      </c>
      <c r="N50" s="80">
        <v>1</v>
      </c>
    </row>
    <row r="51" spans="1:14" ht="21.95" customHeight="1">
      <c r="A51" s="71">
        <v>45</v>
      </c>
      <c r="B51" s="133" t="s">
        <v>140</v>
      </c>
      <c r="C51" s="229" t="s">
        <v>94</v>
      </c>
      <c r="D51" s="75" t="s">
        <v>115</v>
      </c>
      <c r="E51" s="75" t="s">
        <v>67</v>
      </c>
      <c r="F51" s="122" t="s">
        <v>321</v>
      </c>
      <c r="G51" s="122" t="s">
        <v>77</v>
      </c>
      <c r="H51" s="121" t="s">
        <v>333</v>
      </c>
      <c r="I51" s="74" t="s">
        <v>337</v>
      </c>
      <c r="J51" s="75" t="s">
        <v>340</v>
      </c>
      <c r="K51" s="77">
        <v>24</v>
      </c>
      <c r="L51" s="78">
        <v>0</v>
      </c>
      <c r="M51" s="71" t="s">
        <v>348</v>
      </c>
      <c r="N51" s="80">
        <v>1</v>
      </c>
    </row>
    <row r="52" spans="1:14" ht="21.95" customHeight="1">
      <c r="A52" s="74">
        <v>46</v>
      </c>
      <c r="B52" s="133" t="s">
        <v>141</v>
      </c>
      <c r="C52" s="229" t="s">
        <v>94</v>
      </c>
      <c r="D52" s="75" t="s">
        <v>115</v>
      </c>
      <c r="E52" s="75" t="s">
        <v>67</v>
      </c>
      <c r="F52" s="122" t="s">
        <v>321</v>
      </c>
      <c r="G52" s="122" t="s">
        <v>77</v>
      </c>
      <c r="H52" s="121" t="s">
        <v>333</v>
      </c>
      <c r="I52" s="74" t="s">
        <v>337</v>
      </c>
      <c r="J52" s="75" t="s">
        <v>340</v>
      </c>
      <c r="K52" s="77">
        <v>24</v>
      </c>
      <c r="L52" s="78">
        <v>0</v>
      </c>
      <c r="M52" s="71" t="s">
        <v>348</v>
      </c>
      <c r="N52" s="80">
        <v>1</v>
      </c>
    </row>
    <row r="53" spans="1:14" ht="21.95" customHeight="1">
      <c r="A53" s="71">
        <v>47</v>
      </c>
      <c r="B53" s="133" t="s">
        <v>142</v>
      </c>
      <c r="C53" s="229" t="s">
        <v>94</v>
      </c>
      <c r="D53" s="75" t="s">
        <v>115</v>
      </c>
      <c r="E53" s="75" t="s">
        <v>67</v>
      </c>
      <c r="F53" s="122" t="s">
        <v>321</v>
      </c>
      <c r="G53" s="122" t="s">
        <v>77</v>
      </c>
      <c r="H53" s="121" t="s">
        <v>333</v>
      </c>
      <c r="I53" s="74" t="s">
        <v>337</v>
      </c>
      <c r="J53" s="75" t="s">
        <v>340</v>
      </c>
      <c r="K53" s="77">
        <v>24</v>
      </c>
      <c r="L53" s="78">
        <v>0</v>
      </c>
      <c r="M53" s="71" t="s">
        <v>348</v>
      </c>
      <c r="N53" s="80">
        <v>1</v>
      </c>
    </row>
    <row r="54" spans="1:14" ht="21.95" customHeight="1">
      <c r="A54" s="74">
        <v>48</v>
      </c>
      <c r="B54" s="134" t="s">
        <v>143</v>
      </c>
      <c r="C54" s="229" t="s">
        <v>94</v>
      </c>
      <c r="D54" s="75" t="s">
        <v>115</v>
      </c>
      <c r="E54" s="75" t="s">
        <v>67</v>
      </c>
      <c r="F54" s="122" t="s">
        <v>321</v>
      </c>
      <c r="G54" s="122" t="s">
        <v>77</v>
      </c>
      <c r="H54" s="121" t="s">
        <v>333</v>
      </c>
      <c r="I54" s="74" t="s">
        <v>337</v>
      </c>
      <c r="J54" s="75" t="s">
        <v>340</v>
      </c>
      <c r="K54" s="77">
        <v>24</v>
      </c>
      <c r="L54" s="78">
        <v>0</v>
      </c>
      <c r="M54" s="71" t="s">
        <v>348</v>
      </c>
      <c r="N54" s="80">
        <v>1</v>
      </c>
    </row>
    <row r="55" spans="1:14" ht="21.95" customHeight="1">
      <c r="A55" s="71">
        <v>49</v>
      </c>
      <c r="B55" s="134" t="s">
        <v>144</v>
      </c>
      <c r="C55" s="229" t="s">
        <v>94</v>
      </c>
      <c r="D55" s="75" t="s">
        <v>115</v>
      </c>
      <c r="E55" s="75" t="s">
        <v>67</v>
      </c>
      <c r="F55" s="122" t="s">
        <v>321</v>
      </c>
      <c r="G55" s="122" t="s">
        <v>77</v>
      </c>
      <c r="H55" s="121" t="s">
        <v>333</v>
      </c>
      <c r="I55" s="74" t="s">
        <v>337</v>
      </c>
      <c r="J55" s="75" t="s">
        <v>340</v>
      </c>
      <c r="K55" s="77">
        <v>24</v>
      </c>
      <c r="L55" s="78">
        <v>0</v>
      </c>
      <c r="M55" s="71" t="s">
        <v>348</v>
      </c>
      <c r="N55" s="80">
        <v>1</v>
      </c>
    </row>
    <row r="56" spans="1:14" ht="21.95" customHeight="1">
      <c r="A56" s="74">
        <v>50</v>
      </c>
      <c r="B56" s="134" t="s">
        <v>145</v>
      </c>
      <c r="C56" s="229" t="s">
        <v>94</v>
      </c>
      <c r="D56" s="75" t="s">
        <v>115</v>
      </c>
      <c r="E56" s="75" t="s">
        <v>67</v>
      </c>
      <c r="F56" s="122" t="s">
        <v>321</v>
      </c>
      <c r="G56" s="122" t="s">
        <v>77</v>
      </c>
      <c r="H56" s="121" t="s">
        <v>333</v>
      </c>
      <c r="I56" s="74" t="s">
        <v>337</v>
      </c>
      <c r="J56" s="75" t="s">
        <v>340</v>
      </c>
      <c r="K56" s="77">
        <v>24</v>
      </c>
      <c r="L56" s="78">
        <v>0</v>
      </c>
      <c r="M56" s="71" t="s">
        <v>348</v>
      </c>
      <c r="N56" s="80">
        <v>1</v>
      </c>
    </row>
    <row r="57" spans="1:14" ht="21.95" customHeight="1">
      <c r="A57" s="71">
        <v>51</v>
      </c>
      <c r="B57" s="134" t="s">
        <v>146</v>
      </c>
      <c r="C57" s="229" t="s">
        <v>94</v>
      </c>
      <c r="D57" s="75" t="s">
        <v>115</v>
      </c>
      <c r="E57" s="75" t="s">
        <v>67</v>
      </c>
      <c r="F57" s="122" t="s">
        <v>321</v>
      </c>
      <c r="G57" s="122" t="s">
        <v>77</v>
      </c>
      <c r="H57" s="121" t="s">
        <v>333</v>
      </c>
      <c r="I57" s="74" t="s">
        <v>337</v>
      </c>
      <c r="J57" s="75" t="s">
        <v>340</v>
      </c>
      <c r="K57" s="77">
        <v>24</v>
      </c>
      <c r="L57" s="78">
        <v>0</v>
      </c>
      <c r="M57" s="71" t="s">
        <v>348</v>
      </c>
      <c r="N57" s="80">
        <v>1</v>
      </c>
    </row>
    <row r="58" spans="1:14" ht="21.95" customHeight="1">
      <c r="A58" s="74">
        <v>52</v>
      </c>
      <c r="B58" s="135" t="s">
        <v>116</v>
      </c>
      <c r="C58" s="229" t="s">
        <v>94</v>
      </c>
      <c r="D58" s="75" t="s">
        <v>115</v>
      </c>
      <c r="E58" s="75" t="s">
        <v>67</v>
      </c>
      <c r="F58" s="122" t="s">
        <v>321</v>
      </c>
      <c r="G58" s="122" t="s">
        <v>77</v>
      </c>
      <c r="H58" s="121" t="s">
        <v>333</v>
      </c>
      <c r="I58" s="74" t="s">
        <v>337</v>
      </c>
      <c r="J58" s="75" t="s">
        <v>340</v>
      </c>
      <c r="K58" s="77">
        <v>24</v>
      </c>
      <c r="L58" s="78">
        <v>0</v>
      </c>
      <c r="M58" s="71" t="s">
        <v>348</v>
      </c>
      <c r="N58" s="80">
        <v>1</v>
      </c>
    </row>
    <row r="59" spans="1:14" ht="21.95" customHeight="1">
      <c r="A59" s="71">
        <v>53</v>
      </c>
      <c r="B59" s="136" t="s">
        <v>147</v>
      </c>
      <c r="C59" s="229" t="s">
        <v>94</v>
      </c>
      <c r="D59" s="75" t="s">
        <v>115</v>
      </c>
      <c r="E59" s="75" t="s">
        <v>67</v>
      </c>
      <c r="F59" s="122" t="s">
        <v>321</v>
      </c>
      <c r="G59" s="122" t="s">
        <v>77</v>
      </c>
      <c r="H59" s="121" t="s">
        <v>333</v>
      </c>
      <c r="I59" s="74" t="s">
        <v>337</v>
      </c>
      <c r="J59" s="75" t="s">
        <v>340</v>
      </c>
      <c r="K59" s="77">
        <v>24</v>
      </c>
      <c r="L59" s="78">
        <v>0</v>
      </c>
      <c r="M59" s="71" t="s">
        <v>348</v>
      </c>
      <c r="N59" s="80">
        <v>1</v>
      </c>
    </row>
    <row r="60" spans="1:14" ht="21.95" customHeight="1">
      <c r="A60" s="74">
        <v>54</v>
      </c>
      <c r="B60" s="137" t="s">
        <v>148</v>
      </c>
      <c r="C60" s="138" t="s">
        <v>94</v>
      </c>
      <c r="D60" s="75" t="s">
        <v>115</v>
      </c>
      <c r="E60" s="75" t="s">
        <v>67</v>
      </c>
      <c r="F60" s="122" t="s">
        <v>321</v>
      </c>
      <c r="G60" s="122" t="s">
        <v>77</v>
      </c>
      <c r="H60" s="121" t="s">
        <v>333</v>
      </c>
      <c r="I60" s="74" t="s">
        <v>337</v>
      </c>
      <c r="J60" s="75" t="s">
        <v>340</v>
      </c>
      <c r="K60" s="77">
        <v>24</v>
      </c>
      <c r="L60" s="78">
        <v>0</v>
      </c>
      <c r="M60" s="71" t="s">
        <v>348</v>
      </c>
      <c r="N60" s="80">
        <v>1</v>
      </c>
    </row>
    <row r="61" spans="1:14" ht="21.95" customHeight="1">
      <c r="A61" s="71">
        <v>55</v>
      </c>
      <c r="B61" s="137" t="s">
        <v>149</v>
      </c>
      <c r="C61" s="138" t="s">
        <v>94</v>
      </c>
      <c r="D61" s="75" t="s">
        <v>115</v>
      </c>
      <c r="E61" s="75" t="s">
        <v>67</v>
      </c>
      <c r="F61" s="122" t="s">
        <v>321</v>
      </c>
      <c r="G61" s="122" t="s">
        <v>77</v>
      </c>
      <c r="H61" s="121" t="s">
        <v>333</v>
      </c>
      <c r="I61" s="74" t="s">
        <v>337</v>
      </c>
      <c r="J61" s="75" t="s">
        <v>340</v>
      </c>
      <c r="K61" s="77">
        <v>24</v>
      </c>
      <c r="L61" s="78">
        <v>0</v>
      </c>
      <c r="M61" s="71" t="s">
        <v>348</v>
      </c>
      <c r="N61" s="80">
        <v>1</v>
      </c>
    </row>
    <row r="62" spans="1:14" ht="21.95" customHeight="1">
      <c r="A62" s="74">
        <v>56</v>
      </c>
      <c r="B62" s="138" t="s">
        <v>150</v>
      </c>
      <c r="C62" s="138" t="s">
        <v>94</v>
      </c>
      <c r="D62" s="75" t="s">
        <v>115</v>
      </c>
      <c r="E62" s="75" t="s">
        <v>67</v>
      </c>
      <c r="F62" s="122" t="s">
        <v>321</v>
      </c>
      <c r="G62" s="122" t="s">
        <v>77</v>
      </c>
      <c r="H62" s="121" t="s">
        <v>333</v>
      </c>
      <c r="I62" s="74" t="s">
        <v>337</v>
      </c>
      <c r="J62" s="75" t="s">
        <v>340</v>
      </c>
      <c r="K62" s="77">
        <v>24</v>
      </c>
      <c r="L62" s="78">
        <v>0</v>
      </c>
      <c r="M62" s="71" t="s">
        <v>348</v>
      </c>
      <c r="N62" s="80">
        <v>1</v>
      </c>
    </row>
    <row r="63" spans="1:14" ht="21.95" customHeight="1">
      <c r="A63" s="71">
        <v>57</v>
      </c>
      <c r="B63" s="137" t="s">
        <v>151</v>
      </c>
      <c r="C63" s="138" t="s">
        <v>94</v>
      </c>
      <c r="D63" s="75" t="s">
        <v>115</v>
      </c>
      <c r="E63" s="75" t="s">
        <v>67</v>
      </c>
      <c r="F63" s="122" t="s">
        <v>321</v>
      </c>
      <c r="G63" s="122" t="s">
        <v>77</v>
      </c>
      <c r="H63" s="121" t="s">
        <v>333</v>
      </c>
      <c r="I63" s="74" t="s">
        <v>337</v>
      </c>
      <c r="J63" s="75" t="s">
        <v>340</v>
      </c>
      <c r="K63" s="77">
        <v>24</v>
      </c>
      <c r="L63" s="78">
        <v>0</v>
      </c>
      <c r="M63" s="71" t="s">
        <v>348</v>
      </c>
      <c r="N63" s="80">
        <v>1</v>
      </c>
    </row>
    <row r="64" spans="1:14" ht="21.95" customHeight="1">
      <c r="A64" s="74">
        <v>58</v>
      </c>
      <c r="B64" s="139" t="s">
        <v>152</v>
      </c>
      <c r="C64" s="230" t="s">
        <v>94</v>
      </c>
      <c r="D64" s="75" t="s">
        <v>115</v>
      </c>
      <c r="E64" s="75" t="s">
        <v>67</v>
      </c>
      <c r="F64" s="122" t="s">
        <v>321</v>
      </c>
      <c r="G64" s="122" t="s">
        <v>77</v>
      </c>
      <c r="H64" s="121" t="s">
        <v>333</v>
      </c>
      <c r="I64" s="74" t="s">
        <v>337</v>
      </c>
      <c r="J64" s="75" t="s">
        <v>340</v>
      </c>
      <c r="K64" s="77">
        <v>24</v>
      </c>
      <c r="L64" s="78">
        <v>0</v>
      </c>
      <c r="M64" s="71" t="s">
        <v>348</v>
      </c>
      <c r="N64" s="80">
        <v>1</v>
      </c>
    </row>
    <row r="65" spans="1:14" ht="21.95" customHeight="1">
      <c r="A65" s="71">
        <v>59</v>
      </c>
      <c r="B65" s="139" t="s">
        <v>153</v>
      </c>
      <c r="C65" s="230" t="s">
        <v>94</v>
      </c>
      <c r="D65" s="75" t="s">
        <v>115</v>
      </c>
      <c r="E65" s="75" t="s">
        <v>67</v>
      </c>
      <c r="F65" s="122" t="s">
        <v>321</v>
      </c>
      <c r="G65" s="122" t="s">
        <v>77</v>
      </c>
      <c r="H65" s="121" t="s">
        <v>333</v>
      </c>
      <c r="I65" s="74" t="s">
        <v>337</v>
      </c>
      <c r="J65" s="75" t="s">
        <v>340</v>
      </c>
      <c r="K65" s="77">
        <v>24</v>
      </c>
      <c r="L65" s="78">
        <v>0</v>
      </c>
      <c r="M65" s="71" t="s">
        <v>348</v>
      </c>
      <c r="N65" s="80">
        <v>1</v>
      </c>
    </row>
    <row r="66" spans="1:14" ht="21.95" customHeight="1">
      <c r="A66" s="74">
        <v>60</v>
      </c>
      <c r="B66" s="140" t="s">
        <v>154</v>
      </c>
      <c r="C66" s="230" t="s">
        <v>94</v>
      </c>
      <c r="D66" s="75" t="s">
        <v>115</v>
      </c>
      <c r="E66" s="75" t="s">
        <v>67</v>
      </c>
      <c r="F66" s="122" t="s">
        <v>321</v>
      </c>
      <c r="G66" s="122" t="s">
        <v>77</v>
      </c>
      <c r="H66" s="121" t="s">
        <v>333</v>
      </c>
      <c r="I66" s="74" t="s">
        <v>337</v>
      </c>
      <c r="J66" s="75" t="s">
        <v>340</v>
      </c>
      <c r="K66" s="77">
        <v>24</v>
      </c>
      <c r="L66" s="78">
        <v>0</v>
      </c>
      <c r="M66" s="71" t="s">
        <v>348</v>
      </c>
      <c r="N66" s="80">
        <v>1</v>
      </c>
    </row>
    <row r="67" spans="1:14" ht="21.95" customHeight="1">
      <c r="A67" s="71">
        <v>61</v>
      </c>
      <c r="B67" s="140" t="s">
        <v>155</v>
      </c>
      <c r="C67" s="230" t="s">
        <v>94</v>
      </c>
      <c r="D67" s="75" t="s">
        <v>115</v>
      </c>
      <c r="E67" s="75" t="s">
        <v>67</v>
      </c>
      <c r="F67" s="122" t="s">
        <v>321</v>
      </c>
      <c r="G67" s="122" t="s">
        <v>77</v>
      </c>
      <c r="H67" s="121" t="s">
        <v>333</v>
      </c>
      <c r="I67" s="74" t="s">
        <v>337</v>
      </c>
      <c r="J67" s="75" t="s">
        <v>340</v>
      </c>
      <c r="K67" s="77">
        <v>24</v>
      </c>
      <c r="L67" s="78">
        <v>0</v>
      </c>
      <c r="M67" s="71" t="s">
        <v>348</v>
      </c>
      <c r="N67" s="80">
        <v>1</v>
      </c>
    </row>
    <row r="68" spans="1:14" ht="21.95" customHeight="1">
      <c r="A68" s="74">
        <v>62</v>
      </c>
      <c r="B68" s="140" t="s">
        <v>156</v>
      </c>
      <c r="C68" s="230" t="s">
        <v>94</v>
      </c>
      <c r="D68" s="75" t="s">
        <v>115</v>
      </c>
      <c r="E68" s="75" t="s">
        <v>67</v>
      </c>
      <c r="F68" s="122" t="s">
        <v>321</v>
      </c>
      <c r="G68" s="122" t="s">
        <v>77</v>
      </c>
      <c r="H68" s="121" t="s">
        <v>333</v>
      </c>
      <c r="I68" s="74" t="s">
        <v>337</v>
      </c>
      <c r="J68" s="75" t="s">
        <v>340</v>
      </c>
      <c r="K68" s="77">
        <v>24</v>
      </c>
      <c r="L68" s="78">
        <v>0</v>
      </c>
      <c r="M68" s="71" t="s">
        <v>348</v>
      </c>
      <c r="N68" s="80">
        <v>1</v>
      </c>
    </row>
    <row r="69" spans="1:14" ht="21.95" customHeight="1">
      <c r="A69" s="71">
        <v>63</v>
      </c>
      <c r="B69" s="141" t="s">
        <v>157</v>
      </c>
      <c r="C69" s="230" t="s">
        <v>94</v>
      </c>
      <c r="D69" s="75" t="s">
        <v>115</v>
      </c>
      <c r="E69" s="75" t="s">
        <v>67</v>
      </c>
      <c r="F69" s="122" t="s">
        <v>321</v>
      </c>
      <c r="G69" s="122" t="s">
        <v>77</v>
      </c>
      <c r="H69" s="121" t="s">
        <v>333</v>
      </c>
      <c r="I69" s="74" t="s">
        <v>337</v>
      </c>
      <c r="J69" s="75" t="s">
        <v>340</v>
      </c>
      <c r="K69" s="77">
        <v>24</v>
      </c>
      <c r="L69" s="78">
        <v>0</v>
      </c>
      <c r="M69" s="71" t="s">
        <v>348</v>
      </c>
      <c r="N69" s="80">
        <v>1</v>
      </c>
    </row>
    <row r="70" spans="1:14" ht="21.95" customHeight="1">
      <c r="A70" s="74">
        <v>64</v>
      </c>
      <c r="B70" s="137" t="s">
        <v>158</v>
      </c>
      <c r="C70" s="138" t="s">
        <v>94</v>
      </c>
      <c r="D70" s="75" t="s">
        <v>115</v>
      </c>
      <c r="E70" s="75" t="s">
        <v>67</v>
      </c>
      <c r="F70" s="122" t="s">
        <v>321</v>
      </c>
      <c r="G70" s="122" t="s">
        <v>77</v>
      </c>
      <c r="H70" s="121" t="s">
        <v>333</v>
      </c>
      <c r="I70" s="74" t="s">
        <v>337</v>
      </c>
      <c r="J70" s="75" t="s">
        <v>340</v>
      </c>
      <c r="K70" s="77">
        <v>24</v>
      </c>
      <c r="L70" s="78">
        <v>0</v>
      </c>
      <c r="M70" s="71" t="s">
        <v>348</v>
      </c>
      <c r="N70" s="80">
        <v>1</v>
      </c>
    </row>
    <row r="71" spans="1:14" ht="21.95" customHeight="1">
      <c r="A71" s="71">
        <v>65</v>
      </c>
      <c r="B71" s="137" t="s">
        <v>159</v>
      </c>
      <c r="C71" s="138" t="s">
        <v>94</v>
      </c>
      <c r="D71" s="75" t="s">
        <v>115</v>
      </c>
      <c r="E71" s="75" t="s">
        <v>67</v>
      </c>
      <c r="F71" s="122" t="s">
        <v>321</v>
      </c>
      <c r="G71" s="122" t="s">
        <v>77</v>
      </c>
      <c r="H71" s="121" t="s">
        <v>333</v>
      </c>
      <c r="I71" s="74" t="s">
        <v>337</v>
      </c>
      <c r="J71" s="75" t="s">
        <v>340</v>
      </c>
      <c r="K71" s="77">
        <v>24</v>
      </c>
      <c r="L71" s="78">
        <v>0</v>
      </c>
      <c r="M71" s="71" t="s">
        <v>348</v>
      </c>
      <c r="N71" s="80">
        <v>1</v>
      </c>
    </row>
    <row r="72" spans="1:14" ht="21.95" customHeight="1">
      <c r="A72" s="74">
        <v>66</v>
      </c>
      <c r="B72" s="137" t="s">
        <v>160</v>
      </c>
      <c r="C72" s="138" t="s">
        <v>94</v>
      </c>
      <c r="D72" s="75" t="s">
        <v>115</v>
      </c>
      <c r="E72" s="75" t="s">
        <v>67</v>
      </c>
      <c r="F72" s="122" t="s">
        <v>321</v>
      </c>
      <c r="G72" s="122" t="s">
        <v>77</v>
      </c>
      <c r="H72" s="121" t="s">
        <v>333</v>
      </c>
      <c r="I72" s="74" t="s">
        <v>337</v>
      </c>
      <c r="J72" s="75" t="s">
        <v>340</v>
      </c>
      <c r="K72" s="77">
        <v>24</v>
      </c>
      <c r="L72" s="78">
        <v>0</v>
      </c>
      <c r="M72" s="71" t="s">
        <v>348</v>
      </c>
      <c r="N72" s="80">
        <v>1</v>
      </c>
    </row>
    <row r="73" spans="1:14" ht="21.95" customHeight="1">
      <c r="A73" s="71">
        <v>67</v>
      </c>
      <c r="B73" s="137" t="s">
        <v>161</v>
      </c>
      <c r="C73" s="138" t="s">
        <v>94</v>
      </c>
      <c r="D73" s="75" t="s">
        <v>115</v>
      </c>
      <c r="E73" s="75" t="s">
        <v>67</v>
      </c>
      <c r="F73" s="122" t="s">
        <v>321</v>
      </c>
      <c r="G73" s="122" t="s">
        <v>77</v>
      </c>
      <c r="H73" s="121" t="s">
        <v>333</v>
      </c>
      <c r="I73" s="74" t="s">
        <v>337</v>
      </c>
      <c r="J73" s="75" t="s">
        <v>340</v>
      </c>
      <c r="K73" s="77">
        <v>24</v>
      </c>
      <c r="L73" s="78">
        <v>0</v>
      </c>
      <c r="M73" s="71" t="s">
        <v>348</v>
      </c>
      <c r="N73" s="80">
        <v>1</v>
      </c>
    </row>
    <row r="74" spans="1:14" ht="21.95" customHeight="1">
      <c r="A74" s="74">
        <v>68</v>
      </c>
      <c r="B74" s="141" t="s">
        <v>162</v>
      </c>
      <c r="C74" s="138" t="s">
        <v>94</v>
      </c>
      <c r="D74" s="75" t="s">
        <v>115</v>
      </c>
      <c r="E74" s="75" t="s">
        <v>67</v>
      </c>
      <c r="F74" s="122" t="s">
        <v>321</v>
      </c>
      <c r="G74" s="122" t="s">
        <v>77</v>
      </c>
      <c r="H74" s="121" t="s">
        <v>333</v>
      </c>
      <c r="I74" s="74" t="s">
        <v>337</v>
      </c>
      <c r="J74" s="75" t="s">
        <v>340</v>
      </c>
      <c r="K74" s="77">
        <v>24</v>
      </c>
      <c r="L74" s="78">
        <v>0</v>
      </c>
      <c r="M74" s="71" t="s">
        <v>348</v>
      </c>
      <c r="N74" s="80">
        <v>1</v>
      </c>
    </row>
    <row r="75" spans="1:14" ht="21.95" customHeight="1">
      <c r="A75" s="71">
        <v>69</v>
      </c>
      <c r="B75" s="141" t="s">
        <v>163</v>
      </c>
      <c r="C75" s="138" t="s">
        <v>94</v>
      </c>
      <c r="D75" s="75" t="s">
        <v>115</v>
      </c>
      <c r="E75" s="75" t="s">
        <v>67</v>
      </c>
      <c r="F75" s="122" t="s">
        <v>321</v>
      </c>
      <c r="G75" s="122" t="s">
        <v>77</v>
      </c>
      <c r="H75" s="121" t="s">
        <v>333</v>
      </c>
      <c r="I75" s="74" t="s">
        <v>337</v>
      </c>
      <c r="J75" s="75" t="s">
        <v>340</v>
      </c>
      <c r="K75" s="77">
        <v>24</v>
      </c>
      <c r="L75" s="78">
        <v>0</v>
      </c>
      <c r="M75" s="71" t="s">
        <v>348</v>
      </c>
      <c r="N75" s="80">
        <v>1</v>
      </c>
    </row>
    <row r="76" spans="1:14" ht="21.95" customHeight="1">
      <c r="A76" s="74">
        <v>70</v>
      </c>
      <c r="B76" s="140" t="s">
        <v>164</v>
      </c>
      <c r="C76" s="138" t="s">
        <v>94</v>
      </c>
      <c r="D76" s="75" t="s">
        <v>115</v>
      </c>
      <c r="E76" s="75" t="s">
        <v>67</v>
      </c>
      <c r="F76" s="122" t="s">
        <v>321</v>
      </c>
      <c r="G76" s="122" t="s">
        <v>77</v>
      </c>
      <c r="H76" s="121" t="s">
        <v>333</v>
      </c>
      <c r="I76" s="74" t="s">
        <v>337</v>
      </c>
      <c r="J76" s="75" t="s">
        <v>340</v>
      </c>
      <c r="K76" s="77">
        <v>24</v>
      </c>
      <c r="L76" s="78">
        <v>0</v>
      </c>
      <c r="M76" s="71" t="s">
        <v>348</v>
      </c>
      <c r="N76" s="80">
        <v>1</v>
      </c>
    </row>
    <row r="77" spans="1:14" ht="21.95" customHeight="1">
      <c r="A77" s="71">
        <v>71</v>
      </c>
      <c r="B77" s="141" t="s">
        <v>165</v>
      </c>
      <c r="C77" s="138" t="s">
        <v>94</v>
      </c>
      <c r="D77" s="75" t="s">
        <v>115</v>
      </c>
      <c r="E77" s="75" t="s">
        <v>67</v>
      </c>
      <c r="F77" s="122" t="s">
        <v>321</v>
      </c>
      <c r="G77" s="122" t="s">
        <v>77</v>
      </c>
      <c r="H77" s="121" t="s">
        <v>333</v>
      </c>
      <c r="I77" s="74" t="s">
        <v>337</v>
      </c>
      <c r="J77" s="75" t="s">
        <v>340</v>
      </c>
      <c r="K77" s="77">
        <v>24</v>
      </c>
      <c r="L77" s="78">
        <v>0</v>
      </c>
      <c r="M77" s="71" t="s">
        <v>348</v>
      </c>
      <c r="N77" s="80">
        <v>1</v>
      </c>
    </row>
    <row r="78" spans="1:14" ht="21.95" customHeight="1">
      <c r="A78" s="74">
        <v>72</v>
      </c>
      <c r="B78" s="141" t="s">
        <v>166</v>
      </c>
      <c r="C78" s="138" t="s">
        <v>94</v>
      </c>
      <c r="D78" s="75" t="s">
        <v>115</v>
      </c>
      <c r="E78" s="75" t="s">
        <v>67</v>
      </c>
      <c r="F78" s="122" t="s">
        <v>321</v>
      </c>
      <c r="G78" s="122" t="s">
        <v>77</v>
      </c>
      <c r="H78" s="121" t="s">
        <v>333</v>
      </c>
      <c r="I78" s="74" t="s">
        <v>337</v>
      </c>
      <c r="J78" s="75" t="s">
        <v>340</v>
      </c>
      <c r="K78" s="77">
        <v>24</v>
      </c>
      <c r="L78" s="78">
        <v>0</v>
      </c>
      <c r="M78" s="71" t="s">
        <v>348</v>
      </c>
      <c r="N78" s="80">
        <v>1</v>
      </c>
    </row>
    <row r="79" spans="1:14" ht="21.95" customHeight="1">
      <c r="A79" s="71">
        <v>73</v>
      </c>
      <c r="B79" s="141" t="s">
        <v>167</v>
      </c>
      <c r="C79" s="138" t="s">
        <v>94</v>
      </c>
      <c r="D79" s="75" t="s">
        <v>115</v>
      </c>
      <c r="E79" s="75" t="s">
        <v>67</v>
      </c>
      <c r="F79" s="122" t="s">
        <v>321</v>
      </c>
      <c r="G79" s="122" t="s">
        <v>77</v>
      </c>
      <c r="H79" s="121" t="s">
        <v>333</v>
      </c>
      <c r="I79" s="74" t="s">
        <v>337</v>
      </c>
      <c r="J79" s="75" t="s">
        <v>340</v>
      </c>
      <c r="K79" s="77">
        <v>24</v>
      </c>
      <c r="L79" s="78">
        <v>0</v>
      </c>
      <c r="M79" s="71" t="s">
        <v>348</v>
      </c>
      <c r="N79" s="80">
        <v>1</v>
      </c>
    </row>
    <row r="80" spans="1:14" ht="21.95" customHeight="1">
      <c r="A80" s="74">
        <v>74</v>
      </c>
      <c r="B80" s="130" t="s">
        <v>168</v>
      </c>
      <c r="C80" s="138" t="s">
        <v>94</v>
      </c>
      <c r="D80" s="75" t="s">
        <v>115</v>
      </c>
      <c r="E80" s="75" t="s">
        <v>67</v>
      </c>
      <c r="F80" s="122" t="s">
        <v>321</v>
      </c>
      <c r="G80" s="122" t="s">
        <v>77</v>
      </c>
      <c r="H80" s="121" t="s">
        <v>333</v>
      </c>
      <c r="I80" s="74" t="s">
        <v>337</v>
      </c>
      <c r="J80" s="75" t="s">
        <v>340</v>
      </c>
      <c r="K80" s="77">
        <v>24</v>
      </c>
      <c r="L80" s="78">
        <v>0</v>
      </c>
      <c r="M80" s="71" t="s">
        <v>348</v>
      </c>
      <c r="N80" s="80">
        <v>1</v>
      </c>
    </row>
    <row r="81" spans="1:17" ht="21.95" customHeight="1">
      <c r="A81" s="71">
        <v>75</v>
      </c>
      <c r="B81" s="141" t="s">
        <v>169</v>
      </c>
      <c r="C81" s="138" t="s">
        <v>94</v>
      </c>
      <c r="D81" s="75" t="s">
        <v>115</v>
      </c>
      <c r="E81" s="75" t="s">
        <v>67</v>
      </c>
      <c r="F81" s="122" t="s">
        <v>321</v>
      </c>
      <c r="G81" s="122" t="s">
        <v>77</v>
      </c>
      <c r="H81" s="121" t="s">
        <v>333</v>
      </c>
      <c r="I81" s="74" t="s">
        <v>337</v>
      </c>
      <c r="J81" s="75" t="s">
        <v>340</v>
      </c>
      <c r="K81" s="77">
        <v>24</v>
      </c>
      <c r="L81" s="78">
        <v>0</v>
      </c>
      <c r="M81" s="71" t="s">
        <v>348</v>
      </c>
      <c r="N81" s="80">
        <v>1</v>
      </c>
    </row>
    <row r="82" spans="1:17" ht="21.95" customHeight="1">
      <c r="A82" s="74">
        <v>76</v>
      </c>
      <c r="B82" s="141" t="s">
        <v>170</v>
      </c>
      <c r="C82" s="138" t="s">
        <v>94</v>
      </c>
      <c r="D82" s="75" t="s">
        <v>115</v>
      </c>
      <c r="E82" s="75" t="s">
        <v>67</v>
      </c>
      <c r="F82" s="122" t="s">
        <v>321</v>
      </c>
      <c r="G82" s="122" t="s">
        <v>77</v>
      </c>
      <c r="H82" s="121" t="s">
        <v>333</v>
      </c>
      <c r="I82" s="74" t="s">
        <v>337</v>
      </c>
      <c r="J82" s="75" t="s">
        <v>340</v>
      </c>
      <c r="K82" s="77">
        <v>24</v>
      </c>
      <c r="L82" s="78">
        <v>0</v>
      </c>
      <c r="M82" s="71" t="s">
        <v>348</v>
      </c>
      <c r="N82" s="80">
        <v>1</v>
      </c>
    </row>
    <row r="83" spans="1:17" ht="21.95" customHeight="1">
      <c r="A83" s="71">
        <v>77</v>
      </c>
      <c r="B83" s="130" t="s">
        <v>171</v>
      </c>
      <c r="C83" s="138" t="s">
        <v>94</v>
      </c>
      <c r="D83" s="75" t="s">
        <v>115</v>
      </c>
      <c r="E83" s="75" t="s">
        <v>67</v>
      </c>
      <c r="F83" s="122" t="s">
        <v>321</v>
      </c>
      <c r="G83" s="122" t="s">
        <v>77</v>
      </c>
      <c r="H83" s="121" t="s">
        <v>333</v>
      </c>
      <c r="I83" s="74" t="s">
        <v>337</v>
      </c>
      <c r="J83" s="75" t="s">
        <v>340</v>
      </c>
      <c r="K83" s="77">
        <v>24</v>
      </c>
      <c r="L83" s="78">
        <v>0</v>
      </c>
      <c r="M83" s="71" t="s">
        <v>348</v>
      </c>
      <c r="N83" s="80">
        <v>1</v>
      </c>
    </row>
    <row r="84" spans="1:17" ht="21.95" customHeight="1">
      <c r="A84" s="74">
        <v>78</v>
      </c>
      <c r="B84" s="130" t="s">
        <v>172</v>
      </c>
      <c r="C84" s="138" t="s">
        <v>94</v>
      </c>
      <c r="D84" s="75" t="s">
        <v>115</v>
      </c>
      <c r="E84" s="75" t="s">
        <v>67</v>
      </c>
      <c r="F84" s="122" t="s">
        <v>321</v>
      </c>
      <c r="G84" s="122" t="s">
        <v>77</v>
      </c>
      <c r="H84" s="121" t="s">
        <v>333</v>
      </c>
      <c r="I84" s="74" t="s">
        <v>337</v>
      </c>
      <c r="J84" s="75" t="s">
        <v>340</v>
      </c>
      <c r="K84" s="77">
        <v>24</v>
      </c>
      <c r="L84" s="78">
        <v>0</v>
      </c>
      <c r="M84" s="71" t="s">
        <v>348</v>
      </c>
      <c r="N84" s="80">
        <v>1</v>
      </c>
    </row>
    <row r="85" spans="1:17" ht="21.95" customHeight="1">
      <c r="A85" s="71">
        <v>79</v>
      </c>
      <c r="B85" s="142" t="s">
        <v>173</v>
      </c>
      <c r="C85" s="138" t="s">
        <v>94</v>
      </c>
      <c r="D85" s="75" t="s">
        <v>115</v>
      </c>
      <c r="E85" s="75" t="s">
        <v>67</v>
      </c>
      <c r="F85" s="122" t="s">
        <v>321</v>
      </c>
      <c r="G85" s="122" t="s">
        <v>77</v>
      </c>
      <c r="H85" s="121" t="s">
        <v>333</v>
      </c>
      <c r="I85" s="74" t="s">
        <v>337</v>
      </c>
      <c r="J85" s="75" t="s">
        <v>340</v>
      </c>
      <c r="K85" s="77">
        <v>24</v>
      </c>
      <c r="L85" s="78">
        <v>0</v>
      </c>
      <c r="M85" s="71" t="s">
        <v>348</v>
      </c>
      <c r="N85" s="80">
        <v>1</v>
      </c>
    </row>
    <row r="86" spans="1:17" ht="21.95" customHeight="1">
      <c r="A86" s="74">
        <v>80</v>
      </c>
      <c r="B86" s="130" t="s">
        <v>174</v>
      </c>
      <c r="C86" s="138" t="s">
        <v>94</v>
      </c>
      <c r="D86" s="75" t="s">
        <v>115</v>
      </c>
      <c r="E86" s="75" t="s">
        <v>67</v>
      </c>
      <c r="F86" s="122" t="s">
        <v>321</v>
      </c>
      <c r="G86" s="122" t="s">
        <v>77</v>
      </c>
      <c r="H86" s="121" t="s">
        <v>333</v>
      </c>
      <c r="I86" s="74" t="s">
        <v>337</v>
      </c>
      <c r="J86" s="75" t="s">
        <v>340</v>
      </c>
      <c r="K86" s="77">
        <v>24</v>
      </c>
      <c r="L86" s="78">
        <v>0</v>
      </c>
      <c r="M86" s="71" t="s">
        <v>348</v>
      </c>
      <c r="N86" s="80">
        <v>1</v>
      </c>
    </row>
    <row r="87" spans="1:17" ht="21.95" customHeight="1">
      <c r="A87" s="71">
        <v>81</v>
      </c>
      <c r="B87" s="143" t="s">
        <v>175</v>
      </c>
      <c r="C87" s="138" t="s">
        <v>94</v>
      </c>
      <c r="D87" s="75" t="s">
        <v>115</v>
      </c>
      <c r="E87" s="75" t="s">
        <v>67</v>
      </c>
      <c r="F87" s="122" t="s">
        <v>321</v>
      </c>
      <c r="G87" s="122" t="s">
        <v>77</v>
      </c>
      <c r="H87" s="121" t="s">
        <v>333</v>
      </c>
      <c r="I87" s="74" t="s">
        <v>337</v>
      </c>
      <c r="J87" s="75" t="s">
        <v>340</v>
      </c>
      <c r="K87" s="77">
        <v>24</v>
      </c>
      <c r="L87" s="78">
        <v>0</v>
      </c>
      <c r="M87" s="71" t="s">
        <v>348</v>
      </c>
      <c r="N87" s="80">
        <v>1</v>
      </c>
    </row>
    <row r="88" spans="1:17" ht="21.95" customHeight="1">
      <c r="A88" s="74">
        <v>82</v>
      </c>
      <c r="B88" s="130" t="s">
        <v>176</v>
      </c>
      <c r="C88" s="138" t="s">
        <v>94</v>
      </c>
      <c r="D88" s="75" t="s">
        <v>115</v>
      </c>
      <c r="E88" s="75" t="s">
        <v>67</v>
      </c>
      <c r="F88" s="122" t="s">
        <v>321</v>
      </c>
      <c r="G88" s="122" t="s">
        <v>77</v>
      </c>
      <c r="H88" s="121" t="s">
        <v>333</v>
      </c>
      <c r="I88" s="74" t="s">
        <v>337</v>
      </c>
      <c r="J88" s="75" t="s">
        <v>340</v>
      </c>
      <c r="K88" s="77">
        <v>24</v>
      </c>
      <c r="L88" s="78">
        <v>0</v>
      </c>
      <c r="M88" s="71" t="s">
        <v>348</v>
      </c>
      <c r="N88" s="80">
        <v>1</v>
      </c>
    </row>
    <row r="89" spans="1:17" ht="21.95" customHeight="1">
      <c r="A89" s="71">
        <v>83</v>
      </c>
      <c r="B89" s="143" t="s">
        <v>177</v>
      </c>
      <c r="C89" s="138" t="s">
        <v>94</v>
      </c>
      <c r="D89" s="75" t="s">
        <v>115</v>
      </c>
      <c r="E89" s="75" t="s">
        <v>67</v>
      </c>
      <c r="F89" s="122" t="s">
        <v>321</v>
      </c>
      <c r="G89" s="122" t="s">
        <v>77</v>
      </c>
      <c r="H89" s="121" t="s">
        <v>333</v>
      </c>
      <c r="I89" s="74" t="s">
        <v>337</v>
      </c>
      <c r="J89" s="75" t="s">
        <v>340</v>
      </c>
      <c r="K89" s="77">
        <v>24</v>
      </c>
      <c r="L89" s="78">
        <v>0</v>
      </c>
      <c r="M89" s="71" t="s">
        <v>348</v>
      </c>
      <c r="N89" s="80">
        <v>1</v>
      </c>
    </row>
    <row r="90" spans="1:17" ht="21.95" customHeight="1">
      <c r="A90" s="74">
        <v>84</v>
      </c>
      <c r="B90" s="130" t="s">
        <v>178</v>
      </c>
      <c r="C90" s="138" t="s">
        <v>94</v>
      </c>
      <c r="D90" s="75" t="s">
        <v>115</v>
      </c>
      <c r="E90" s="75" t="s">
        <v>67</v>
      </c>
      <c r="F90" s="122" t="s">
        <v>321</v>
      </c>
      <c r="G90" s="122" t="s">
        <v>77</v>
      </c>
      <c r="H90" s="121" t="s">
        <v>333</v>
      </c>
      <c r="I90" s="74" t="s">
        <v>337</v>
      </c>
      <c r="J90" s="75" t="s">
        <v>340</v>
      </c>
      <c r="K90" s="77">
        <v>24</v>
      </c>
      <c r="L90" s="78">
        <v>0</v>
      </c>
      <c r="M90" s="71" t="s">
        <v>348</v>
      </c>
      <c r="N90" s="80">
        <v>1</v>
      </c>
    </row>
    <row r="91" spans="1:17" ht="21.95" customHeight="1">
      <c r="A91" s="71">
        <v>85</v>
      </c>
      <c r="B91" s="130" t="s">
        <v>179</v>
      </c>
      <c r="C91" s="138" t="s">
        <v>94</v>
      </c>
      <c r="D91" s="75" t="s">
        <v>115</v>
      </c>
      <c r="E91" s="75" t="s">
        <v>67</v>
      </c>
      <c r="F91" s="122" t="s">
        <v>321</v>
      </c>
      <c r="G91" s="122" t="s">
        <v>77</v>
      </c>
      <c r="H91" s="121" t="s">
        <v>333</v>
      </c>
      <c r="I91" s="74" t="s">
        <v>337</v>
      </c>
      <c r="J91" s="75" t="s">
        <v>340</v>
      </c>
      <c r="K91" s="77">
        <v>24</v>
      </c>
      <c r="L91" s="78">
        <v>0</v>
      </c>
      <c r="M91" s="71" t="s">
        <v>348</v>
      </c>
      <c r="N91" s="80">
        <v>1</v>
      </c>
    </row>
    <row r="92" spans="1:17" ht="21.95" customHeight="1">
      <c r="A92" s="74">
        <v>86</v>
      </c>
      <c r="B92" s="140" t="s">
        <v>180</v>
      </c>
      <c r="C92" s="138" t="s">
        <v>94</v>
      </c>
      <c r="D92" s="75" t="s">
        <v>115</v>
      </c>
      <c r="E92" s="75" t="s">
        <v>67</v>
      </c>
      <c r="F92" s="122" t="s">
        <v>321</v>
      </c>
      <c r="G92" s="122" t="s">
        <v>77</v>
      </c>
      <c r="H92" s="121" t="s">
        <v>333</v>
      </c>
      <c r="I92" s="74" t="s">
        <v>337</v>
      </c>
      <c r="J92" s="75" t="s">
        <v>340</v>
      </c>
      <c r="K92" s="77">
        <v>24</v>
      </c>
      <c r="L92" s="78">
        <v>0</v>
      </c>
      <c r="M92" s="71" t="s">
        <v>348</v>
      </c>
      <c r="N92" s="80">
        <v>1</v>
      </c>
    </row>
    <row r="93" spans="1:17" ht="21.95" customHeight="1">
      <c r="A93" s="71">
        <v>87</v>
      </c>
      <c r="B93" s="141" t="s">
        <v>181</v>
      </c>
      <c r="C93" s="138" t="s">
        <v>94</v>
      </c>
      <c r="D93" s="75" t="s">
        <v>115</v>
      </c>
      <c r="E93" s="75" t="s">
        <v>67</v>
      </c>
      <c r="F93" s="122" t="s">
        <v>321</v>
      </c>
      <c r="G93" s="122" t="s">
        <v>77</v>
      </c>
      <c r="H93" s="121" t="s">
        <v>333</v>
      </c>
      <c r="I93" s="74" t="s">
        <v>337</v>
      </c>
      <c r="J93" s="75" t="s">
        <v>340</v>
      </c>
      <c r="K93" s="77">
        <v>24</v>
      </c>
      <c r="L93" s="78">
        <v>0</v>
      </c>
      <c r="M93" s="71" t="s">
        <v>348</v>
      </c>
      <c r="N93" s="80">
        <v>1</v>
      </c>
    </row>
    <row r="94" spans="1:17" ht="21.95" customHeight="1">
      <c r="A94" s="74">
        <v>88</v>
      </c>
      <c r="B94" s="130" t="s">
        <v>182</v>
      </c>
      <c r="C94" s="138" t="s">
        <v>94</v>
      </c>
      <c r="D94" s="75" t="s">
        <v>115</v>
      </c>
      <c r="E94" s="75" t="s">
        <v>67</v>
      </c>
      <c r="F94" s="122" t="s">
        <v>321</v>
      </c>
      <c r="G94" s="122" t="s">
        <v>77</v>
      </c>
      <c r="H94" s="121" t="s">
        <v>333</v>
      </c>
      <c r="I94" s="74" t="s">
        <v>337</v>
      </c>
      <c r="J94" s="75" t="s">
        <v>340</v>
      </c>
      <c r="K94" s="77">
        <v>24</v>
      </c>
      <c r="L94" s="78">
        <v>0</v>
      </c>
      <c r="M94" s="71" t="s">
        <v>348</v>
      </c>
      <c r="N94" s="80">
        <v>1</v>
      </c>
    </row>
    <row r="95" spans="1:17" ht="21.95" customHeight="1">
      <c r="A95" s="71">
        <v>89</v>
      </c>
      <c r="B95" s="130" t="s">
        <v>183</v>
      </c>
      <c r="C95" s="138" t="s">
        <v>94</v>
      </c>
      <c r="D95" s="75" t="s">
        <v>115</v>
      </c>
      <c r="E95" s="75" t="s">
        <v>67</v>
      </c>
      <c r="F95" s="122" t="s">
        <v>321</v>
      </c>
      <c r="G95" s="122" t="s">
        <v>77</v>
      </c>
      <c r="H95" s="121" t="s">
        <v>333</v>
      </c>
      <c r="I95" s="74" t="s">
        <v>337</v>
      </c>
      <c r="J95" s="75" t="s">
        <v>340</v>
      </c>
      <c r="K95" s="77">
        <v>24</v>
      </c>
      <c r="L95" s="78">
        <v>0</v>
      </c>
      <c r="M95" s="71" t="s">
        <v>348</v>
      </c>
      <c r="N95" s="80">
        <v>1</v>
      </c>
    </row>
    <row r="96" spans="1:17" ht="21.95" customHeight="1">
      <c r="A96" s="74">
        <v>90</v>
      </c>
      <c r="B96" s="142" t="s">
        <v>184</v>
      </c>
      <c r="C96" s="138" t="s">
        <v>94</v>
      </c>
      <c r="D96" s="75" t="s">
        <v>115</v>
      </c>
      <c r="E96" s="75" t="s">
        <v>67</v>
      </c>
      <c r="F96" s="122" t="s">
        <v>321</v>
      </c>
      <c r="G96" s="122" t="s">
        <v>77</v>
      </c>
      <c r="H96" s="121" t="s">
        <v>333</v>
      </c>
      <c r="I96" s="74" t="s">
        <v>337</v>
      </c>
      <c r="J96" s="75" t="s">
        <v>340</v>
      </c>
      <c r="K96" s="77">
        <v>24</v>
      </c>
      <c r="L96" s="78">
        <v>0</v>
      </c>
      <c r="M96" s="71" t="s">
        <v>348</v>
      </c>
      <c r="N96" s="80">
        <v>1</v>
      </c>
      <c r="O96" s="10"/>
      <c r="P96" s="10"/>
      <c r="Q96" s="47"/>
    </row>
    <row r="97" spans="1:17" ht="21.95" customHeight="1">
      <c r="A97" s="71">
        <v>91</v>
      </c>
      <c r="B97" s="130" t="s">
        <v>185</v>
      </c>
      <c r="C97" s="138" t="s">
        <v>94</v>
      </c>
      <c r="D97" s="75" t="s">
        <v>115</v>
      </c>
      <c r="E97" s="75" t="s">
        <v>67</v>
      </c>
      <c r="F97" s="122" t="s">
        <v>321</v>
      </c>
      <c r="G97" s="122" t="s">
        <v>77</v>
      </c>
      <c r="H97" s="121" t="s">
        <v>333</v>
      </c>
      <c r="I97" s="74" t="s">
        <v>337</v>
      </c>
      <c r="J97" s="75" t="s">
        <v>340</v>
      </c>
      <c r="K97" s="77">
        <v>24</v>
      </c>
      <c r="L97" s="78">
        <v>0</v>
      </c>
      <c r="M97" s="71" t="s">
        <v>348</v>
      </c>
      <c r="N97" s="80">
        <v>1</v>
      </c>
      <c r="O97" s="10"/>
      <c r="P97" s="10"/>
      <c r="Q97" s="47"/>
    </row>
    <row r="98" spans="1:17" ht="21.95" customHeight="1">
      <c r="A98" s="74">
        <v>92</v>
      </c>
      <c r="B98" s="141" t="s">
        <v>186</v>
      </c>
      <c r="C98" s="138" t="s">
        <v>94</v>
      </c>
      <c r="D98" s="75" t="s">
        <v>115</v>
      </c>
      <c r="E98" s="75" t="s">
        <v>67</v>
      </c>
      <c r="F98" s="122" t="s">
        <v>321</v>
      </c>
      <c r="G98" s="122" t="s">
        <v>77</v>
      </c>
      <c r="H98" s="121" t="s">
        <v>333</v>
      </c>
      <c r="I98" s="74" t="s">
        <v>337</v>
      </c>
      <c r="J98" s="75" t="s">
        <v>340</v>
      </c>
      <c r="K98" s="77">
        <v>24</v>
      </c>
      <c r="L98" s="78">
        <v>0</v>
      </c>
      <c r="M98" s="71" t="s">
        <v>348</v>
      </c>
      <c r="N98" s="80">
        <v>1</v>
      </c>
      <c r="O98" s="10"/>
      <c r="P98" s="10"/>
      <c r="Q98" s="47"/>
    </row>
    <row r="99" spans="1:17" ht="21.95" customHeight="1">
      <c r="A99" s="71">
        <v>93</v>
      </c>
      <c r="B99" s="142" t="s">
        <v>187</v>
      </c>
      <c r="C99" s="138" t="s">
        <v>94</v>
      </c>
      <c r="D99" s="75" t="s">
        <v>115</v>
      </c>
      <c r="E99" s="75" t="s">
        <v>67</v>
      </c>
      <c r="F99" s="122" t="s">
        <v>321</v>
      </c>
      <c r="G99" s="122" t="s">
        <v>77</v>
      </c>
      <c r="H99" s="121" t="s">
        <v>333</v>
      </c>
      <c r="I99" s="74" t="s">
        <v>337</v>
      </c>
      <c r="J99" s="75" t="s">
        <v>340</v>
      </c>
      <c r="K99" s="77">
        <v>24</v>
      </c>
      <c r="L99" s="78">
        <v>0</v>
      </c>
      <c r="M99" s="71" t="s">
        <v>348</v>
      </c>
      <c r="N99" s="80">
        <v>1</v>
      </c>
      <c r="O99" s="10"/>
      <c r="P99" s="10"/>
      <c r="Q99" s="47"/>
    </row>
    <row r="100" spans="1:17" ht="21.95" customHeight="1">
      <c r="A100" s="74">
        <v>94</v>
      </c>
      <c r="B100" s="142" t="s">
        <v>188</v>
      </c>
      <c r="C100" s="138" t="s">
        <v>94</v>
      </c>
      <c r="D100" s="75" t="s">
        <v>115</v>
      </c>
      <c r="E100" s="75" t="s">
        <v>67</v>
      </c>
      <c r="F100" s="122" t="s">
        <v>321</v>
      </c>
      <c r="G100" s="122" t="s">
        <v>77</v>
      </c>
      <c r="H100" s="121" t="s">
        <v>333</v>
      </c>
      <c r="I100" s="74" t="s">
        <v>337</v>
      </c>
      <c r="J100" s="75" t="s">
        <v>340</v>
      </c>
      <c r="K100" s="77">
        <v>24</v>
      </c>
      <c r="L100" s="78">
        <v>0</v>
      </c>
      <c r="M100" s="71" t="s">
        <v>348</v>
      </c>
      <c r="N100" s="80">
        <v>1</v>
      </c>
      <c r="O100" s="10"/>
      <c r="P100" s="10"/>
      <c r="Q100" s="47"/>
    </row>
    <row r="101" spans="1:17" ht="21.95" customHeight="1">
      <c r="A101" s="71">
        <v>95</v>
      </c>
      <c r="B101" s="137" t="s">
        <v>189</v>
      </c>
      <c r="C101" s="138" t="s">
        <v>94</v>
      </c>
      <c r="D101" s="75" t="s">
        <v>115</v>
      </c>
      <c r="E101" s="75" t="s">
        <v>67</v>
      </c>
      <c r="F101" s="122" t="s">
        <v>321</v>
      </c>
      <c r="G101" s="122" t="s">
        <v>77</v>
      </c>
      <c r="H101" s="121" t="s">
        <v>333</v>
      </c>
      <c r="I101" s="74" t="s">
        <v>337</v>
      </c>
      <c r="J101" s="75" t="s">
        <v>340</v>
      </c>
      <c r="K101" s="77">
        <v>24</v>
      </c>
      <c r="L101" s="78">
        <v>0</v>
      </c>
      <c r="M101" s="71" t="s">
        <v>348</v>
      </c>
      <c r="N101" s="80">
        <v>1</v>
      </c>
      <c r="O101" s="10"/>
      <c r="P101" s="10"/>
      <c r="Q101" s="47"/>
    </row>
    <row r="102" spans="1:17" ht="21.95" customHeight="1">
      <c r="A102" s="74">
        <v>96</v>
      </c>
      <c r="B102" s="130" t="s">
        <v>190</v>
      </c>
      <c r="C102" s="138" t="s">
        <v>94</v>
      </c>
      <c r="D102" s="75" t="s">
        <v>115</v>
      </c>
      <c r="E102" s="75" t="s">
        <v>67</v>
      </c>
      <c r="F102" s="122" t="s">
        <v>321</v>
      </c>
      <c r="G102" s="122" t="s">
        <v>77</v>
      </c>
      <c r="H102" s="121" t="s">
        <v>333</v>
      </c>
      <c r="I102" s="74" t="s">
        <v>337</v>
      </c>
      <c r="J102" s="75" t="s">
        <v>340</v>
      </c>
      <c r="K102" s="77">
        <v>24</v>
      </c>
      <c r="L102" s="78">
        <v>0</v>
      </c>
      <c r="M102" s="71" t="s">
        <v>348</v>
      </c>
      <c r="N102" s="80">
        <v>1</v>
      </c>
      <c r="O102" s="10"/>
      <c r="P102" s="10"/>
      <c r="Q102" s="47"/>
    </row>
    <row r="103" spans="1:17" ht="21.95" customHeight="1">
      <c r="A103" s="71">
        <v>97</v>
      </c>
      <c r="B103" s="142" t="s">
        <v>191</v>
      </c>
      <c r="C103" s="138" t="s">
        <v>94</v>
      </c>
      <c r="D103" s="75" t="s">
        <v>115</v>
      </c>
      <c r="E103" s="75" t="s">
        <v>67</v>
      </c>
      <c r="F103" s="122" t="s">
        <v>321</v>
      </c>
      <c r="G103" s="122" t="s">
        <v>77</v>
      </c>
      <c r="H103" s="121" t="s">
        <v>333</v>
      </c>
      <c r="I103" s="74" t="s">
        <v>337</v>
      </c>
      <c r="J103" s="75" t="s">
        <v>340</v>
      </c>
      <c r="K103" s="77">
        <v>24</v>
      </c>
      <c r="L103" s="78">
        <v>0</v>
      </c>
      <c r="M103" s="71" t="s">
        <v>348</v>
      </c>
      <c r="N103" s="80">
        <v>1</v>
      </c>
    </row>
    <row r="104" spans="1:17" ht="21.95" customHeight="1">
      <c r="A104" s="74">
        <v>98</v>
      </c>
      <c r="B104" s="130" t="s">
        <v>192</v>
      </c>
      <c r="C104" s="138" t="s">
        <v>94</v>
      </c>
      <c r="D104" s="75" t="s">
        <v>115</v>
      </c>
      <c r="E104" s="75" t="s">
        <v>67</v>
      </c>
      <c r="F104" s="122" t="s">
        <v>321</v>
      </c>
      <c r="G104" s="122" t="s">
        <v>77</v>
      </c>
      <c r="H104" s="121" t="s">
        <v>333</v>
      </c>
      <c r="I104" s="74" t="s">
        <v>337</v>
      </c>
      <c r="J104" s="75" t="s">
        <v>340</v>
      </c>
      <c r="K104" s="77">
        <v>24</v>
      </c>
      <c r="L104" s="78">
        <v>0</v>
      </c>
      <c r="M104" s="71" t="s">
        <v>348</v>
      </c>
      <c r="N104" s="80">
        <v>1</v>
      </c>
    </row>
    <row r="105" spans="1:17" ht="21.95" customHeight="1">
      <c r="A105" s="71">
        <v>99</v>
      </c>
      <c r="B105" s="130" t="s">
        <v>193</v>
      </c>
      <c r="C105" s="138" t="s">
        <v>94</v>
      </c>
      <c r="D105" s="75" t="s">
        <v>115</v>
      </c>
      <c r="E105" s="75" t="s">
        <v>67</v>
      </c>
      <c r="F105" s="122" t="s">
        <v>321</v>
      </c>
      <c r="G105" s="122" t="s">
        <v>77</v>
      </c>
      <c r="H105" s="121" t="s">
        <v>333</v>
      </c>
      <c r="I105" s="74" t="s">
        <v>337</v>
      </c>
      <c r="J105" s="75" t="s">
        <v>340</v>
      </c>
      <c r="K105" s="77">
        <v>24</v>
      </c>
      <c r="L105" s="78">
        <v>0</v>
      </c>
      <c r="M105" s="71" t="s">
        <v>348</v>
      </c>
      <c r="N105" s="80">
        <v>1</v>
      </c>
    </row>
    <row r="106" spans="1:17" ht="21.95" customHeight="1">
      <c r="A106" s="74">
        <v>100</v>
      </c>
      <c r="B106" s="142" t="s">
        <v>194</v>
      </c>
      <c r="C106" s="138" t="s">
        <v>94</v>
      </c>
      <c r="D106" s="75" t="s">
        <v>115</v>
      </c>
      <c r="E106" s="75" t="s">
        <v>67</v>
      </c>
      <c r="F106" s="122" t="s">
        <v>321</v>
      </c>
      <c r="G106" s="122" t="s">
        <v>77</v>
      </c>
      <c r="H106" s="121" t="s">
        <v>333</v>
      </c>
      <c r="I106" s="74" t="s">
        <v>337</v>
      </c>
      <c r="J106" s="75" t="s">
        <v>340</v>
      </c>
      <c r="K106" s="77">
        <v>24</v>
      </c>
      <c r="L106" s="78">
        <v>0</v>
      </c>
      <c r="M106" s="71" t="s">
        <v>348</v>
      </c>
      <c r="N106" s="80">
        <v>1</v>
      </c>
    </row>
    <row r="107" spans="1:17" ht="21.95" customHeight="1">
      <c r="A107" s="71">
        <v>101</v>
      </c>
      <c r="B107" s="130" t="s">
        <v>195</v>
      </c>
      <c r="C107" s="138" t="s">
        <v>94</v>
      </c>
      <c r="D107" s="75" t="s">
        <v>115</v>
      </c>
      <c r="E107" s="75" t="s">
        <v>67</v>
      </c>
      <c r="F107" s="122" t="s">
        <v>321</v>
      </c>
      <c r="G107" s="122" t="s">
        <v>77</v>
      </c>
      <c r="H107" s="121" t="s">
        <v>333</v>
      </c>
      <c r="I107" s="74" t="s">
        <v>337</v>
      </c>
      <c r="J107" s="75" t="s">
        <v>340</v>
      </c>
      <c r="K107" s="77">
        <v>24</v>
      </c>
      <c r="L107" s="78">
        <v>0</v>
      </c>
      <c r="M107" s="71" t="s">
        <v>348</v>
      </c>
      <c r="N107" s="80">
        <v>1</v>
      </c>
    </row>
    <row r="108" spans="1:17" ht="21.95" customHeight="1">
      <c r="A108" s="74">
        <v>102</v>
      </c>
      <c r="B108" s="142" t="s">
        <v>196</v>
      </c>
      <c r="C108" s="138" t="s">
        <v>94</v>
      </c>
      <c r="D108" s="75" t="s">
        <v>115</v>
      </c>
      <c r="E108" s="75" t="s">
        <v>67</v>
      </c>
      <c r="F108" s="122" t="s">
        <v>321</v>
      </c>
      <c r="G108" s="122" t="s">
        <v>77</v>
      </c>
      <c r="H108" s="121" t="s">
        <v>333</v>
      </c>
      <c r="I108" s="74" t="s">
        <v>337</v>
      </c>
      <c r="J108" s="75" t="s">
        <v>340</v>
      </c>
      <c r="K108" s="77">
        <v>24</v>
      </c>
      <c r="L108" s="78">
        <v>0</v>
      </c>
      <c r="M108" s="71" t="s">
        <v>348</v>
      </c>
      <c r="N108" s="80">
        <v>1</v>
      </c>
    </row>
    <row r="109" spans="1:17" ht="21.95" customHeight="1">
      <c r="A109" s="71">
        <v>103</v>
      </c>
      <c r="B109" s="144" t="s">
        <v>197</v>
      </c>
      <c r="C109" s="138" t="s">
        <v>94</v>
      </c>
      <c r="D109" s="75" t="s">
        <v>115</v>
      </c>
      <c r="E109" s="75" t="s">
        <v>67</v>
      </c>
      <c r="F109" s="122" t="s">
        <v>321</v>
      </c>
      <c r="G109" s="122" t="s">
        <v>77</v>
      </c>
      <c r="H109" s="121" t="s">
        <v>333</v>
      </c>
      <c r="I109" s="74" t="s">
        <v>337</v>
      </c>
      <c r="J109" s="75" t="s">
        <v>340</v>
      </c>
      <c r="K109" s="77">
        <v>24</v>
      </c>
      <c r="L109" s="78">
        <v>0</v>
      </c>
      <c r="M109" s="71" t="s">
        <v>348</v>
      </c>
      <c r="N109" s="80">
        <v>1</v>
      </c>
    </row>
    <row r="110" spans="1:17" ht="21.95" customHeight="1">
      <c r="A110" s="74">
        <v>104</v>
      </c>
      <c r="B110" s="145" t="s">
        <v>198</v>
      </c>
      <c r="C110" s="138" t="s">
        <v>94</v>
      </c>
      <c r="D110" s="75" t="s">
        <v>115</v>
      </c>
      <c r="E110" s="75" t="s">
        <v>67</v>
      </c>
      <c r="F110" s="122" t="s">
        <v>321</v>
      </c>
      <c r="G110" s="122" t="s">
        <v>77</v>
      </c>
      <c r="H110" s="121" t="s">
        <v>333</v>
      </c>
      <c r="I110" s="74" t="s">
        <v>337</v>
      </c>
      <c r="J110" s="75" t="s">
        <v>340</v>
      </c>
      <c r="K110" s="77">
        <v>24</v>
      </c>
      <c r="L110" s="78">
        <v>0</v>
      </c>
      <c r="M110" s="71" t="s">
        <v>348</v>
      </c>
      <c r="N110" s="80">
        <v>1</v>
      </c>
    </row>
    <row r="111" spans="1:17" ht="21.95" customHeight="1">
      <c r="A111" s="71">
        <v>105</v>
      </c>
      <c r="B111" s="146" t="s">
        <v>199</v>
      </c>
      <c r="C111" s="138" t="s">
        <v>94</v>
      </c>
      <c r="D111" s="75" t="s">
        <v>115</v>
      </c>
      <c r="E111" s="75" t="s">
        <v>67</v>
      </c>
      <c r="F111" s="122" t="s">
        <v>321</v>
      </c>
      <c r="G111" s="122" t="s">
        <v>77</v>
      </c>
      <c r="H111" s="121" t="s">
        <v>333</v>
      </c>
      <c r="I111" s="74" t="s">
        <v>337</v>
      </c>
      <c r="J111" s="75" t="s">
        <v>340</v>
      </c>
      <c r="K111" s="77">
        <v>24</v>
      </c>
      <c r="L111" s="78">
        <v>0</v>
      </c>
      <c r="M111" s="71" t="s">
        <v>348</v>
      </c>
      <c r="N111" s="80">
        <v>1</v>
      </c>
    </row>
    <row r="112" spans="1:17" ht="21.95" customHeight="1">
      <c r="A112" s="74">
        <v>106</v>
      </c>
      <c r="B112" s="145" t="s">
        <v>200</v>
      </c>
      <c r="C112" s="138" t="s">
        <v>94</v>
      </c>
      <c r="D112" s="75" t="s">
        <v>115</v>
      </c>
      <c r="E112" s="75" t="s">
        <v>67</v>
      </c>
      <c r="F112" s="122" t="s">
        <v>321</v>
      </c>
      <c r="G112" s="122" t="s">
        <v>77</v>
      </c>
      <c r="H112" s="121" t="s">
        <v>333</v>
      </c>
      <c r="I112" s="74" t="s">
        <v>337</v>
      </c>
      <c r="J112" s="75" t="s">
        <v>340</v>
      </c>
      <c r="K112" s="77">
        <v>24</v>
      </c>
      <c r="L112" s="78">
        <v>0</v>
      </c>
      <c r="M112" s="71" t="s">
        <v>348</v>
      </c>
      <c r="N112" s="80">
        <v>1</v>
      </c>
    </row>
    <row r="113" spans="1:14" ht="21.95" customHeight="1">
      <c r="A113" s="71">
        <v>107</v>
      </c>
      <c r="B113" s="145" t="s">
        <v>201</v>
      </c>
      <c r="C113" s="138" t="s">
        <v>94</v>
      </c>
      <c r="D113" s="75" t="s">
        <v>115</v>
      </c>
      <c r="E113" s="75" t="s">
        <v>67</v>
      </c>
      <c r="F113" s="122" t="s">
        <v>321</v>
      </c>
      <c r="G113" s="122" t="s">
        <v>77</v>
      </c>
      <c r="H113" s="121" t="s">
        <v>333</v>
      </c>
      <c r="I113" s="74" t="s">
        <v>337</v>
      </c>
      <c r="J113" s="75" t="s">
        <v>340</v>
      </c>
      <c r="K113" s="77">
        <v>24</v>
      </c>
      <c r="L113" s="78">
        <v>0</v>
      </c>
      <c r="M113" s="71" t="s">
        <v>348</v>
      </c>
      <c r="N113" s="80">
        <v>1</v>
      </c>
    </row>
    <row r="114" spans="1:14" ht="21.95" customHeight="1">
      <c r="A114" s="74">
        <v>108</v>
      </c>
      <c r="B114" s="146" t="s">
        <v>202</v>
      </c>
      <c r="C114" s="138" t="s">
        <v>94</v>
      </c>
      <c r="D114" s="75" t="s">
        <v>115</v>
      </c>
      <c r="E114" s="75" t="s">
        <v>67</v>
      </c>
      <c r="F114" s="122" t="s">
        <v>321</v>
      </c>
      <c r="G114" s="122" t="s">
        <v>77</v>
      </c>
      <c r="H114" s="121" t="s">
        <v>333</v>
      </c>
      <c r="I114" s="74" t="s">
        <v>337</v>
      </c>
      <c r="J114" s="75" t="s">
        <v>340</v>
      </c>
      <c r="K114" s="77">
        <v>24</v>
      </c>
      <c r="L114" s="78">
        <v>0</v>
      </c>
      <c r="M114" s="71" t="s">
        <v>348</v>
      </c>
      <c r="N114" s="80">
        <v>1</v>
      </c>
    </row>
    <row r="115" spans="1:14" ht="21.95" customHeight="1">
      <c r="A115" s="71">
        <v>109</v>
      </c>
      <c r="B115" s="146" t="s">
        <v>203</v>
      </c>
      <c r="C115" s="138" t="s">
        <v>94</v>
      </c>
      <c r="D115" s="75" t="s">
        <v>115</v>
      </c>
      <c r="E115" s="75" t="s">
        <v>67</v>
      </c>
      <c r="F115" s="122" t="s">
        <v>321</v>
      </c>
      <c r="G115" s="122" t="s">
        <v>77</v>
      </c>
      <c r="H115" s="121" t="s">
        <v>333</v>
      </c>
      <c r="I115" s="74" t="s">
        <v>337</v>
      </c>
      <c r="J115" s="75" t="s">
        <v>340</v>
      </c>
      <c r="K115" s="77">
        <v>24</v>
      </c>
      <c r="L115" s="78">
        <v>0</v>
      </c>
      <c r="M115" s="71" t="s">
        <v>348</v>
      </c>
      <c r="N115" s="80">
        <v>1</v>
      </c>
    </row>
    <row r="116" spans="1:14" ht="21.95" customHeight="1">
      <c r="A116" s="74">
        <v>110</v>
      </c>
      <c r="B116" s="146" t="s">
        <v>204</v>
      </c>
      <c r="C116" s="138" t="s">
        <v>94</v>
      </c>
      <c r="D116" s="75" t="s">
        <v>115</v>
      </c>
      <c r="E116" s="75" t="s">
        <v>67</v>
      </c>
      <c r="F116" s="122" t="s">
        <v>321</v>
      </c>
      <c r="G116" s="122" t="s">
        <v>77</v>
      </c>
      <c r="H116" s="121" t="s">
        <v>333</v>
      </c>
      <c r="I116" s="74" t="s">
        <v>337</v>
      </c>
      <c r="J116" s="75" t="s">
        <v>340</v>
      </c>
      <c r="K116" s="77">
        <v>24</v>
      </c>
      <c r="L116" s="78">
        <v>0</v>
      </c>
      <c r="M116" s="71" t="s">
        <v>348</v>
      </c>
      <c r="N116" s="80">
        <v>1</v>
      </c>
    </row>
    <row r="117" spans="1:14" ht="21.95" customHeight="1">
      <c r="A117" s="71">
        <v>111</v>
      </c>
      <c r="B117" s="147" t="s">
        <v>205</v>
      </c>
      <c r="C117" s="138" t="s">
        <v>94</v>
      </c>
      <c r="D117" s="75" t="s">
        <v>115</v>
      </c>
      <c r="E117" s="75" t="s">
        <v>67</v>
      </c>
      <c r="F117" s="122" t="s">
        <v>321</v>
      </c>
      <c r="G117" s="122" t="s">
        <v>77</v>
      </c>
      <c r="H117" s="121" t="s">
        <v>333</v>
      </c>
      <c r="I117" s="74" t="s">
        <v>337</v>
      </c>
      <c r="J117" s="75" t="s">
        <v>340</v>
      </c>
      <c r="K117" s="77">
        <v>24</v>
      </c>
      <c r="L117" s="78">
        <v>0</v>
      </c>
      <c r="M117" s="71" t="s">
        <v>348</v>
      </c>
      <c r="N117" s="80">
        <v>1</v>
      </c>
    </row>
    <row r="118" spans="1:14" ht="21.95" customHeight="1">
      <c r="A118" s="74">
        <v>112</v>
      </c>
      <c r="B118" s="137" t="s">
        <v>206</v>
      </c>
      <c r="C118" s="138" t="s">
        <v>94</v>
      </c>
      <c r="D118" s="75" t="s">
        <v>115</v>
      </c>
      <c r="E118" s="75" t="s">
        <v>67</v>
      </c>
      <c r="F118" s="122" t="s">
        <v>321</v>
      </c>
      <c r="G118" s="122" t="s">
        <v>77</v>
      </c>
      <c r="H118" s="121" t="s">
        <v>333</v>
      </c>
      <c r="I118" s="74" t="s">
        <v>337</v>
      </c>
      <c r="J118" s="75" t="s">
        <v>340</v>
      </c>
      <c r="K118" s="77">
        <v>24</v>
      </c>
      <c r="L118" s="78">
        <v>0</v>
      </c>
      <c r="M118" s="71" t="s">
        <v>348</v>
      </c>
      <c r="N118" s="80">
        <v>1</v>
      </c>
    </row>
    <row r="119" spans="1:14" ht="21.95" customHeight="1">
      <c r="A119" s="71">
        <v>113</v>
      </c>
      <c r="B119" s="137" t="s">
        <v>207</v>
      </c>
      <c r="C119" s="138" t="s">
        <v>94</v>
      </c>
      <c r="D119" s="75" t="s">
        <v>115</v>
      </c>
      <c r="E119" s="75" t="s">
        <v>67</v>
      </c>
      <c r="F119" s="122" t="s">
        <v>321</v>
      </c>
      <c r="G119" s="122" t="s">
        <v>77</v>
      </c>
      <c r="H119" s="121" t="s">
        <v>333</v>
      </c>
      <c r="I119" s="74" t="s">
        <v>337</v>
      </c>
      <c r="J119" s="75" t="s">
        <v>340</v>
      </c>
      <c r="K119" s="77">
        <v>24</v>
      </c>
      <c r="L119" s="78">
        <v>0</v>
      </c>
      <c r="M119" s="71" t="s">
        <v>348</v>
      </c>
      <c r="N119" s="80">
        <v>1</v>
      </c>
    </row>
    <row r="120" spans="1:14" ht="21.95" customHeight="1">
      <c r="A120" s="74">
        <v>114</v>
      </c>
      <c r="B120" s="137" t="s">
        <v>208</v>
      </c>
      <c r="C120" s="138" t="s">
        <v>94</v>
      </c>
      <c r="D120" s="75" t="s">
        <v>115</v>
      </c>
      <c r="E120" s="75" t="s">
        <v>67</v>
      </c>
      <c r="F120" s="122" t="s">
        <v>321</v>
      </c>
      <c r="G120" s="122" t="s">
        <v>77</v>
      </c>
      <c r="H120" s="121" t="s">
        <v>333</v>
      </c>
      <c r="I120" s="74" t="s">
        <v>337</v>
      </c>
      <c r="J120" s="75" t="s">
        <v>340</v>
      </c>
      <c r="K120" s="77">
        <v>24</v>
      </c>
      <c r="L120" s="78">
        <v>0</v>
      </c>
      <c r="M120" s="71" t="s">
        <v>348</v>
      </c>
      <c r="N120" s="80">
        <v>1</v>
      </c>
    </row>
    <row r="121" spans="1:14" ht="21.95" customHeight="1">
      <c r="A121" s="71">
        <v>115</v>
      </c>
      <c r="B121" s="137" t="s">
        <v>209</v>
      </c>
      <c r="C121" s="138" t="s">
        <v>94</v>
      </c>
      <c r="D121" s="75" t="s">
        <v>115</v>
      </c>
      <c r="E121" s="75" t="s">
        <v>67</v>
      </c>
      <c r="F121" s="122" t="s">
        <v>321</v>
      </c>
      <c r="G121" s="122" t="s">
        <v>77</v>
      </c>
      <c r="H121" s="121" t="s">
        <v>333</v>
      </c>
      <c r="I121" s="74" t="s">
        <v>337</v>
      </c>
      <c r="J121" s="75" t="s">
        <v>340</v>
      </c>
      <c r="K121" s="77">
        <v>24</v>
      </c>
      <c r="L121" s="78">
        <v>0</v>
      </c>
      <c r="M121" s="71" t="s">
        <v>348</v>
      </c>
      <c r="N121" s="80">
        <v>1</v>
      </c>
    </row>
    <row r="122" spans="1:14" ht="21.95" customHeight="1">
      <c r="A122" s="74">
        <v>116</v>
      </c>
      <c r="B122" s="137" t="s">
        <v>210</v>
      </c>
      <c r="C122" s="138" t="s">
        <v>94</v>
      </c>
      <c r="D122" s="75" t="s">
        <v>115</v>
      </c>
      <c r="E122" s="75" t="s">
        <v>67</v>
      </c>
      <c r="F122" s="122" t="s">
        <v>321</v>
      </c>
      <c r="G122" s="122" t="s">
        <v>77</v>
      </c>
      <c r="H122" s="121" t="s">
        <v>333</v>
      </c>
      <c r="I122" s="74" t="s">
        <v>337</v>
      </c>
      <c r="J122" s="75" t="s">
        <v>340</v>
      </c>
      <c r="K122" s="77">
        <v>24</v>
      </c>
      <c r="L122" s="78">
        <v>0</v>
      </c>
      <c r="M122" s="71" t="s">
        <v>348</v>
      </c>
      <c r="N122" s="80">
        <v>1</v>
      </c>
    </row>
    <row r="123" spans="1:14" ht="21.95" customHeight="1">
      <c r="A123" s="71">
        <v>117</v>
      </c>
      <c r="B123" s="141" t="s">
        <v>211</v>
      </c>
      <c r="C123" s="138" t="s">
        <v>94</v>
      </c>
      <c r="D123" s="75" t="s">
        <v>115</v>
      </c>
      <c r="E123" s="75" t="s">
        <v>67</v>
      </c>
      <c r="F123" s="122" t="s">
        <v>321</v>
      </c>
      <c r="G123" s="122" t="s">
        <v>77</v>
      </c>
      <c r="H123" s="121" t="s">
        <v>333</v>
      </c>
      <c r="I123" s="74" t="s">
        <v>337</v>
      </c>
      <c r="J123" s="75" t="s">
        <v>340</v>
      </c>
      <c r="K123" s="77">
        <v>24</v>
      </c>
      <c r="L123" s="78">
        <v>0</v>
      </c>
      <c r="M123" s="71" t="s">
        <v>348</v>
      </c>
      <c r="N123" s="80">
        <v>1</v>
      </c>
    </row>
    <row r="124" spans="1:14" ht="21.95" customHeight="1">
      <c r="A124" s="74">
        <v>118</v>
      </c>
      <c r="B124" s="141" t="s">
        <v>212</v>
      </c>
      <c r="C124" s="138" t="s">
        <v>94</v>
      </c>
      <c r="D124" s="75" t="s">
        <v>115</v>
      </c>
      <c r="E124" s="75" t="s">
        <v>67</v>
      </c>
      <c r="F124" s="122" t="s">
        <v>321</v>
      </c>
      <c r="G124" s="122" t="s">
        <v>77</v>
      </c>
      <c r="H124" s="121" t="s">
        <v>333</v>
      </c>
      <c r="I124" s="74" t="s">
        <v>337</v>
      </c>
      <c r="J124" s="75" t="s">
        <v>340</v>
      </c>
      <c r="K124" s="77">
        <v>24</v>
      </c>
      <c r="L124" s="78">
        <v>0</v>
      </c>
      <c r="M124" s="71" t="s">
        <v>348</v>
      </c>
      <c r="N124" s="80">
        <v>1</v>
      </c>
    </row>
    <row r="125" spans="1:14" ht="21.95" customHeight="1">
      <c r="A125" s="71">
        <v>119</v>
      </c>
      <c r="B125" s="141" t="s">
        <v>213</v>
      </c>
      <c r="C125" s="138" t="s">
        <v>94</v>
      </c>
      <c r="D125" s="75" t="s">
        <v>115</v>
      </c>
      <c r="E125" s="75" t="s">
        <v>67</v>
      </c>
      <c r="F125" s="122" t="s">
        <v>321</v>
      </c>
      <c r="G125" s="122" t="s">
        <v>77</v>
      </c>
      <c r="H125" s="121" t="s">
        <v>333</v>
      </c>
      <c r="I125" s="74" t="s">
        <v>337</v>
      </c>
      <c r="J125" s="75" t="s">
        <v>340</v>
      </c>
      <c r="K125" s="77">
        <v>24</v>
      </c>
      <c r="L125" s="78">
        <v>0</v>
      </c>
      <c r="M125" s="71" t="s">
        <v>348</v>
      </c>
      <c r="N125" s="80">
        <v>1</v>
      </c>
    </row>
    <row r="126" spans="1:14" ht="21.95" customHeight="1">
      <c r="A126" s="74">
        <v>120</v>
      </c>
      <c r="B126" s="141" t="s">
        <v>214</v>
      </c>
      <c r="C126" s="138" t="s">
        <v>94</v>
      </c>
      <c r="D126" s="75" t="s">
        <v>115</v>
      </c>
      <c r="E126" s="75" t="s">
        <v>67</v>
      </c>
      <c r="F126" s="122" t="s">
        <v>321</v>
      </c>
      <c r="G126" s="122" t="s">
        <v>77</v>
      </c>
      <c r="H126" s="121" t="s">
        <v>333</v>
      </c>
      <c r="I126" s="74" t="s">
        <v>337</v>
      </c>
      <c r="J126" s="75" t="s">
        <v>340</v>
      </c>
      <c r="K126" s="77">
        <v>24</v>
      </c>
      <c r="L126" s="78">
        <v>0</v>
      </c>
      <c r="M126" s="71" t="s">
        <v>348</v>
      </c>
      <c r="N126" s="80">
        <v>1</v>
      </c>
    </row>
    <row r="127" spans="1:14" ht="21.95" customHeight="1">
      <c r="A127" s="71">
        <v>121</v>
      </c>
      <c r="B127" s="141" t="s">
        <v>215</v>
      </c>
      <c r="C127" s="138" t="s">
        <v>94</v>
      </c>
      <c r="D127" s="75" t="s">
        <v>115</v>
      </c>
      <c r="E127" s="75" t="s">
        <v>67</v>
      </c>
      <c r="F127" s="122" t="s">
        <v>321</v>
      </c>
      <c r="G127" s="122" t="s">
        <v>77</v>
      </c>
      <c r="H127" s="121" t="s">
        <v>333</v>
      </c>
      <c r="I127" s="74" t="s">
        <v>337</v>
      </c>
      <c r="J127" s="75" t="s">
        <v>340</v>
      </c>
      <c r="K127" s="77">
        <v>24</v>
      </c>
      <c r="L127" s="78">
        <v>0</v>
      </c>
      <c r="M127" s="71" t="s">
        <v>348</v>
      </c>
      <c r="N127" s="80">
        <v>1</v>
      </c>
    </row>
    <row r="128" spans="1:14" ht="21.95" customHeight="1">
      <c r="A128" s="74">
        <v>122</v>
      </c>
      <c r="B128" s="141" t="s">
        <v>216</v>
      </c>
      <c r="C128" s="138" t="s">
        <v>94</v>
      </c>
      <c r="D128" s="75" t="s">
        <v>115</v>
      </c>
      <c r="E128" s="75" t="s">
        <v>67</v>
      </c>
      <c r="F128" s="122" t="s">
        <v>321</v>
      </c>
      <c r="G128" s="122" t="s">
        <v>77</v>
      </c>
      <c r="H128" s="121" t="s">
        <v>333</v>
      </c>
      <c r="I128" s="74" t="s">
        <v>337</v>
      </c>
      <c r="J128" s="75" t="s">
        <v>340</v>
      </c>
      <c r="K128" s="77">
        <v>24</v>
      </c>
      <c r="L128" s="78">
        <v>0</v>
      </c>
      <c r="M128" s="71" t="s">
        <v>348</v>
      </c>
      <c r="N128" s="80">
        <v>1</v>
      </c>
    </row>
    <row r="129" spans="1:14" ht="21.95" customHeight="1">
      <c r="A129" s="71">
        <v>123</v>
      </c>
      <c r="B129" s="141" t="s">
        <v>217</v>
      </c>
      <c r="C129" s="138" t="s">
        <v>94</v>
      </c>
      <c r="D129" s="75" t="s">
        <v>115</v>
      </c>
      <c r="E129" s="75" t="s">
        <v>67</v>
      </c>
      <c r="F129" s="122" t="s">
        <v>321</v>
      </c>
      <c r="G129" s="122" t="s">
        <v>77</v>
      </c>
      <c r="H129" s="121" t="s">
        <v>333</v>
      </c>
      <c r="I129" s="74" t="s">
        <v>337</v>
      </c>
      <c r="J129" s="75" t="s">
        <v>340</v>
      </c>
      <c r="K129" s="77">
        <v>24</v>
      </c>
      <c r="L129" s="78">
        <v>0</v>
      </c>
      <c r="M129" s="71" t="s">
        <v>348</v>
      </c>
      <c r="N129" s="80">
        <v>1</v>
      </c>
    </row>
    <row r="130" spans="1:14" ht="21.95" customHeight="1">
      <c r="A130" s="74">
        <v>124</v>
      </c>
      <c r="B130" s="148" t="s">
        <v>218</v>
      </c>
      <c r="C130" s="138" t="s">
        <v>94</v>
      </c>
      <c r="D130" s="75" t="s">
        <v>96</v>
      </c>
      <c r="E130" s="75" t="s">
        <v>67</v>
      </c>
      <c r="F130" s="122" t="s">
        <v>322</v>
      </c>
      <c r="G130" s="122" t="s">
        <v>334</v>
      </c>
      <c r="H130" s="122" t="s">
        <v>78</v>
      </c>
      <c r="I130" s="74" t="s">
        <v>338</v>
      </c>
      <c r="J130" s="149" t="s">
        <v>347</v>
      </c>
      <c r="K130" s="77">
        <v>24</v>
      </c>
      <c r="L130" s="78">
        <v>0</v>
      </c>
      <c r="M130" s="71" t="s">
        <v>348</v>
      </c>
      <c r="N130" s="80">
        <v>1</v>
      </c>
    </row>
    <row r="131" spans="1:14" ht="21.95" customHeight="1">
      <c r="A131" s="71">
        <v>125</v>
      </c>
      <c r="B131" s="148" t="s">
        <v>219</v>
      </c>
      <c r="C131" s="138" t="s">
        <v>94</v>
      </c>
      <c r="D131" s="75" t="s">
        <v>83</v>
      </c>
      <c r="E131" s="75" t="s">
        <v>67</v>
      </c>
      <c r="F131" s="122" t="s">
        <v>323</v>
      </c>
      <c r="G131" s="122" t="s">
        <v>334</v>
      </c>
      <c r="H131" s="122" t="s">
        <v>78</v>
      </c>
      <c r="I131" s="74" t="s">
        <v>338</v>
      </c>
      <c r="J131" s="149" t="s">
        <v>347</v>
      </c>
      <c r="K131" s="77">
        <v>24</v>
      </c>
      <c r="L131" s="78">
        <v>0</v>
      </c>
      <c r="M131" s="71" t="s">
        <v>348</v>
      </c>
      <c r="N131" s="80">
        <v>1</v>
      </c>
    </row>
    <row r="132" spans="1:14" ht="21.95" customHeight="1">
      <c r="A132" s="74">
        <v>126</v>
      </c>
      <c r="B132" s="148" t="s">
        <v>220</v>
      </c>
      <c r="C132" s="138" t="s">
        <v>66</v>
      </c>
      <c r="D132" s="75" t="s">
        <v>103</v>
      </c>
      <c r="E132" s="75" t="s">
        <v>53</v>
      </c>
      <c r="F132" s="122" t="s">
        <v>324</v>
      </c>
      <c r="G132" s="122" t="s">
        <v>334</v>
      </c>
      <c r="H132" s="122" t="s">
        <v>78</v>
      </c>
      <c r="I132" s="74" t="s">
        <v>338</v>
      </c>
      <c r="J132" s="149" t="s">
        <v>347</v>
      </c>
      <c r="K132" s="77">
        <v>24</v>
      </c>
      <c r="L132" s="78">
        <v>0</v>
      </c>
      <c r="M132" s="71" t="s">
        <v>348</v>
      </c>
      <c r="N132" s="80">
        <v>1</v>
      </c>
    </row>
    <row r="133" spans="1:14" ht="21.95" customHeight="1">
      <c r="A133" s="71">
        <v>127</v>
      </c>
      <c r="B133" s="148" t="s">
        <v>221</v>
      </c>
      <c r="C133" s="138" t="s">
        <v>85</v>
      </c>
      <c r="D133" s="75" t="s">
        <v>112</v>
      </c>
      <c r="E133" s="75" t="s">
        <v>53</v>
      </c>
      <c r="F133" s="122" t="s">
        <v>325</v>
      </c>
      <c r="G133" s="122" t="s">
        <v>334</v>
      </c>
      <c r="H133" s="122" t="s">
        <v>78</v>
      </c>
      <c r="I133" s="74" t="s">
        <v>338</v>
      </c>
      <c r="J133" s="149" t="s">
        <v>347</v>
      </c>
      <c r="K133" s="77">
        <v>24</v>
      </c>
      <c r="L133" s="78">
        <v>0</v>
      </c>
      <c r="M133" s="71" t="s">
        <v>348</v>
      </c>
      <c r="N133" s="80">
        <v>1</v>
      </c>
    </row>
    <row r="134" spans="1:14" ht="21.95" customHeight="1">
      <c r="A134" s="74">
        <v>128</v>
      </c>
      <c r="B134" s="148" t="s">
        <v>222</v>
      </c>
      <c r="C134" s="138" t="s">
        <v>94</v>
      </c>
      <c r="D134" s="75" t="s">
        <v>115</v>
      </c>
      <c r="E134" s="75" t="s">
        <v>67</v>
      </c>
      <c r="F134" s="122" t="s">
        <v>326</v>
      </c>
      <c r="G134" s="122" t="s">
        <v>334</v>
      </c>
      <c r="H134" s="122" t="s">
        <v>78</v>
      </c>
      <c r="I134" s="74" t="s">
        <v>338</v>
      </c>
      <c r="J134" s="149" t="s">
        <v>347</v>
      </c>
      <c r="K134" s="77">
        <v>24</v>
      </c>
      <c r="L134" s="78">
        <v>0</v>
      </c>
      <c r="M134" s="71" t="s">
        <v>348</v>
      </c>
      <c r="N134" s="80">
        <v>1</v>
      </c>
    </row>
    <row r="135" spans="1:14" ht="21.95" customHeight="1">
      <c r="A135" s="71">
        <v>129</v>
      </c>
      <c r="B135" s="154" t="s">
        <v>223</v>
      </c>
      <c r="C135" s="231" t="s">
        <v>82</v>
      </c>
      <c r="D135" s="155" t="s">
        <v>109</v>
      </c>
      <c r="E135" s="155" t="s">
        <v>53</v>
      </c>
      <c r="F135" s="156" t="s">
        <v>327</v>
      </c>
      <c r="G135" s="156" t="s">
        <v>77</v>
      </c>
      <c r="H135" s="156" t="s">
        <v>335</v>
      </c>
      <c r="I135" s="74" t="s">
        <v>337</v>
      </c>
      <c r="J135" s="150" t="s">
        <v>341</v>
      </c>
      <c r="K135" s="77">
        <v>8</v>
      </c>
      <c r="L135" s="78">
        <v>0</v>
      </c>
      <c r="M135" s="71" t="s">
        <v>348</v>
      </c>
      <c r="N135" s="80">
        <v>1</v>
      </c>
    </row>
    <row r="136" spans="1:14" ht="21.95" customHeight="1">
      <c r="A136" s="74">
        <v>130</v>
      </c>
      <c r="B136" s="154" t="s">
        <v>486</v>
      </c>
      <c r="C136" s="231" t="s">
        <v>85</v>
      </c>
      <c r="D136" s="155" t="s">
        <v>115</v>
      </c>
      <c r="E136" s="155" t="s">
        <v>53</v>
      </c>
      <c r="F136" s="156" t="s">
        <v>327</v>
      </c>
      <c r="G136" s="156" t="s">
        <v>77</v>
      </c>
      <c r="H136" s="156" t="s">
        <v>335</v>
      </c>
      <c r="I136" s="74" t="s">
        <v>337</v>
      </c>
      <c r="J136" s="150" t="s">
        <v>341</v>
      </c>
      <c r="K136" s="77">
        <v>8</v>
      </c>
      <c r="L136" s="78">
        <v>0</v>
      </c>
      <c r="M136" s="71" t="s">
        <v>348</v>
      </c>
      <c r="N136" s="80">
        <v>1</v>
      </c>
    </row>
    <row r="137" spans="1:14" ht="21.95" customHeight="1">
      <c r="A137" s="71">
        <v>131</v>
      </c>
      <c r="B137" s="154" t="s">
        <v>124</v>
      </c>
      <c r="C137" s="231" t="s">
        <v>125</v>
      </c>
      <c r="D137" s="155" t="s">
        <v>115</v>
      </c>
      <c r="E137" s="155" t="s">
        <v>53</v>
      </c>
      <c r="F137" s="156" t="s">
        <v>327</v>
      </c>
      <c r="G137" s="156" t="s">
        <v>77</v>
      </c>
      <c r="H137" s="156" t="s">
        <v>335</v>
      </c>
      <c r="I137" s="74" t="s">
        <v>337</v>
      </c>
      <c r="J137" s="150" t="s">
        <v>341</v>
      </c>
      <c r="K137" s="77">
        <v>8</v>
      </c>
      <c r="L137" s="78">
        <v>0</v>
      </c>
      <c r="M137" s="71" t="s">
        <v>348</v>
      </c>
      <c r="N137" s="80">
        <v>1</v>
      </c>
    </row>
    <row r="138" spans="1:14" ht="21.95" customHeight="1">
      <c r="A138" s="74">
        <v>132</v>
      </c>
      <c r="B138" s="154" t="s">
        <v>111</v>
      </c>
      <c r="C138" s="231" t="s">
        <v>82</v>
      </c>
      <c r="D138" s="155" t="s">
        <v>112</v>
      </c>
      <c r="E138" s="155" t="s">
        <v>53</v>
      </c>
      <c r="F138" s="156" t="s">
        <v>327</v>
      </c>
      <c r="G138" s="156" t="s">
        <v>77</v>
      </c>
      <c r="H138" s="156" t="s">
        <v>335</v>
      </c>
      <c r="I138" s="74" t="s">
        <v>337</v>
      </c>
      <c r="J138" s="150" t="s">
        <v>341</v>
      </c>
      <c r="K138" s="77">
        <v>8</v>
      </c>
      <c r="L138" s="78">
        <v>0</v>
      </c>
      <c r="M138" s="71" t="s">
        <v>348</v>
      </c>
      <c r="N138" s="80">
        <v>1</v>
      </c>
    </row>
    <row r="139" spans="1:14" ht="21.95" customHeight="1">
      <c r="A139" s="71">
        <v>133</v>
      </c>
      <c r="B139" s="154" t="s">
        <v>104</v>
      </c>
      <c r="C139" s="231" t="s">
        <v>85</v>
      </c>
      <c r="D139" s="155" t="s">
        <v>103</v>
      </c>
      <c r="E139" s="155" t="s">
        <v>53</v>
      </c>
      <c r="F139" s="156" t="s">
        <v>327</v>
      </c>
      <c r="G139" s="156" t="s">
        <v>77</v>
      </c>
      <c r="H139" s="156" t="s">
        <v>335</v>
      </c>
      <c r="I139" s="74" t="s">
        <v>337</v>
      </c>
      <c r="J139" s="150" t="s">
        <v>341</v>
      </c>
      <c r="K139" s="77">
        <v>8</v>
      </c>
      <c r="L139" s="78">
        <v>0</v>
      </c>
      <c r="M139" s="71" t="s">
        <v>348</v>
      </c>
      <c r="N139" s="80">
        <v>1</v>
      </c>
    </row>
    <row r="140" spans="1:14" ht="21.95" customHeight="1">
      <c r="A140" s="74">
        <v>134</v>
      </c>
      <c r="B140" s="154" t="s">
        <v>224</v>
      </c>
      <c r="C140" s="231" t="s">
        <v>225</v>
      </c>
      <c r="D140" s="155"/>
      <c r="E140" s="155" t="s">
        <v>53</v>
      </c>
      <c r="F140" s="156" t="s">
        <v>327</v>
      </c>
      <c r="G140" s="156" t="s">
        <v>77</v>
      </c>
      <c r="H140" s="156" t="s">
        <v>335</v>
      </c>
      <c r="I140" s="74" t="s">
        <v>337</v>
      </c>
      <c r="J140" s="150" t="s">
        <v>341</v>
      </c>
      <c r="K140" s="77">
        <v>8</v>
      </c>
      <c r="L140" s="78">
        <v>0</v>
      </c>
      <c r="M140" s="71" t="s">
        <v>348</v>
      </c>
      <c r="N140" s="80">
        <v>1</v>
      </c>
    </row>
    <row r="141" spans="1:14" ht="21.95" customHeight="1">
      <c r="A141" s="71">
        <v>135</v>
      </c>
      <c r="B141" s="154" t="s">
        <v>226</v>
      </c>
      <c r="C141" s="231" t="s">
        <v>85</v>
      </c>
      <c r="D141" s="155" t="s">
        <v>112</v>
      </c>
      <c r="E141" s="155" t="s">
        <v>53</v>
      </c>
      <c r="F141" s="156" t="s">
        <v>327</v>
      </c>
      <c r="G141" s="156" t="s">
        <v>77</v>
      </c>
      <c r="H141" s="156" t="s">
        <v>335</v>
      </c>
      <c r="I141" s="74" t="s">
        <v>337</v>
      </c>
      <c r="J141" s="150" t="s">
        <v>341</v>
      </c>
      <c r="K141" s="77">
        <v>8</v>
      </c>
      <c r="L141" s="78">
        <v>0</v>
      </c>
      <c r="M141" s="71" t="s">
        <v>348</v>
      </c>
      <c r="N141" s="80">
        <v>1</v>
      </c>
    </row>
    <row r="142" spans="1:14" ht="21.95" customHeight="1">
      <c r="A142" s="74">
        <v>136</v>
      </c>
      <c r="B142" s="154" t="s">
        <v>153</v>
      </c>
      <c r="C142" s="231" t="s">
        <v>94</v>
      </c>
      <c r="D142" s="155" t="s">
        <v>115</v>
      </c>
      <c r="E142" s="155" t="s">
        <v>67</v>
      </c>
      <c r="F142" s="156" t="s">
        <v>327</v>
      </c>
      <c r="G142" s="156" t="s">
        <v>77</v>
      </c>
      <c r="H142" s="156" t="s">
        <v>335</v>
      </c>
      <c r="I142" s="74" t="s">
        <v>337</v>
      </c>
      <c r="J142" s="150" t="s">
        <v>341</v>
      </c>
      <c r="K142" s="77">
        <v>8</v>
      </c>
      <c r="L142" s="78">
        <v>0</v>
      </c>
      <c r="M142" s="71" t="s">
        <v>348</v>
      </c>
      <c r="N142" s="80">
        <v>1</v>
      </c>
    </row>
    <row r="143" spans="1:14" ht="21.95" customHeight="1">
      <c r="A143" s="71">
        <v>137</v>
      </c>
      <c r="B143" s="154" t="s">
        <v>227</v>
      </c>
      <c r="C143" s="231" t="s">
        <v>94</v>
      </c>
      <c r="D143" s="155" t="s">
        <v>115</v>
      </c>
      <c r="E143" s="155" t="s">
        <v>67</v>
      </c>
      <c r="F143" s="156" t="s">
        <v>327</v>
      </c>
      <c r="G143" s="156" t="s">
        <v>77</v>
      </c>
      <c r="H143" s="156" t="s">
        <v>335</v>
      </c>
      <c r="I143" s="74" t="s">
        <v>337</v>
      </c>
      <c r="J143" s="150" t="s">
        <v>341</v>
      </c>
      <c r="K143" s="77">
        <v>8</v>
      </c>
      <c r="L143" s="78">
        <v>0</v>
      </c>
      <c r="M143" s="71" t="s">
        <v>348</v>
      </c>
      <c r="N143" s="80">
        <v>1</v>
      </c>
    </row>
    <row r="144" spans="1:14" ht="21.95" customHeight="1">
      <c r="A144" s="74">
        <v>138</v>
      </c>
      <c r="B144" s="154" t="s">
        <v>228</v>
      </c>
      <c r="C144" s="231" t="s">
        <v>85</v>
      </c>
      <c r="D144" s="155" t="s">
        <v>112</v>
      </c>
      <c r="E144" s="155" t="s">
        <v>53</v>
      </c>
      <c r="F144" s="156" t="s">
        <v>327</v>
      </c>
      <c r="G144" s="156" t="s">
        <v>77</v>
      </c>
      <c r="H144" s="156" t="s">
        <v>335</v>
      </c>
      <c r="I144" s="74" t="s">
        <v>337</v>
      </c>
      <c r="J144" s="150" t="s">
        <v>341</v>
      </c>
      <c r="K144" s="77">
        <v>8</v>
      </c>
      <c r="L144" s="78">
        <v>0</v>
      </c>
      <c r="M144" s="71" t="s">
        <v>348</v>
      </c>
      <c r="N144" s="80">
        <v>1</v>
      </c>
    </row>
    <row r="145" spans="1:14" ht="21.95" customHeight="1">
      <c r="A145" s="71">
        <v>139</v>
      </c>
      <c r="B145" s="154" t="s">
        <v>229</v>
      </c>
      <c r="C145" s="231" t="s">
        <v>85</v>
      </c>
      <c r="D145" s="155" t="s">
        <v>112</v>
      </c>
      <c r="E145" s="155" t="s">
        <v>53</v>
      </c>
      <c r="F145" s="156" t="s">
        <v>327</v>
      </c>
      <c r="G145" s="156" t="s">
        <v>77</v>
      </c>
      <c r="H145" s="156" t="s">
        <v>335</v>
      </c>
      <c r="I145" s="74" t="s">
        <v>337</v>
      </c>
      <c r="J145" s="150" t="s">
        <v>341</v>
      </c>
      <c r="K145" s="77">
        <v>8</v>
      </c>
      <c r="L145" s="78">
        <v>0</v>
      </c>
      <c r="M145" s="71" t="s">
        <v>348</v>
      </c>
      <c r="N145" s="80">
        <v>1</v>
      </c>
    </row>
    <row r="146" spans="1:14" ht="21.95" customHeight="1">
      <c r="A146" s="74">
        <v>140</v>
      </c>
      <c r="B146" s="154" t="s">
        <v>221</v>
      </c>
      <c r="C146" s="231" t="s">
        <v>85</v>
      </c>
      <c r="D146" s="155" t="s">
        <v>112</v>
      </c>
      <c r="E146" s="155" t="s">
        <v>53</v>
      </c>
      <c r="F146" s="156" t="s">
        <v>327</v>
      </c>
      <c r="G146" s="156" t="s">
        <v>77</v>
      </c>
      <c r="H146" s="156" t="s">
        <v>335</v>
      </c>
      <c r="I146" s="74" t="s">
        <v>337</v>
      </c>
      <c r="J146" s="150" t="s">
        <v>341</v>
      </c>
      <c r="K146" s="77">
        <v>8</v>
      </c>
      <c r="L146" s="78">
        <v>0</v>
      </c>
      <c r="M146" s="71" t="s">
        <v>348</v>
      </c>
      <c r="N146" s="80">
        <v>1</v>
      </c>
    </row>
    <row r="147" spans="1:14" ht="21.95" customHeight="1">
      <c r="A147" s="71">
        <v>141</v>
      </c>
      <c r="B147" s="154" t="s">
        <v>81</v>
      </c>
      <c r="C147" s="231" t="s">
        <v>82</v>
      </c>
      <c r="D147" s="155" t="s">
        <v>83</v>
      </c>
      <c r="E147" s="155" t="s">
        <v>53</v>
      </c>
      <c r="F147" s="156" t="s">
        <v>327</v>
      </c>
      <c r="G147" s="156" t="s">
        <v>77</v>
      </c>
      <c r="H147" s="156" t="s">
        <v>335</v>
      </c>
      <c r="I147" s="74" t="s">
        <v>337</v>
      </c>
      <c r="J147" s="150" t="s">
        <v>341</v>
      </c>
      <c r="K147" s="77">
        <v>8</v>
      </c>
      <c r="L147" s="78">
        <v>0</v>
      </c>
      <c r="M147" s="71" t="s">
        <v>348</v>
      </c>
      <c r="N147" s="80">
        <v>1</v>
      </c>
    </row>
    <row r="148" spans="1:14" ht="21.95" customHeight="1">
      <c r="A148" s="74">
        <v>142</v>
      </c>
      <c r="B148" s="154" t="s">
        <v>230</v>
      </c>
      <c r="C148" s="231" t="s">
        <v>94</v>
      </c>
      <c r="D148" s="155" t="s">
        <v>112</v>
      </c>
      <c r="E148" s="155" t="s">
        <v>67</v>
      </c>
      <c r="F148" s="156" t="s">
        <v>327</v>
      </c>
      <c r="G148" s="156" t="s">
        <v>77</v>
      </c>
      <c r="H148" s="156" t="s">
        <v>335</v>
      </c>
      <c r="I148" s="74" t="s">
        <v>337</v>
      </c>
      <c r="J148" s="150" t="s">
        <v>341</v>
      </c>
      <c r="K148" s="77">
        <v>8</v>
      </c>
      <c r="L148" s="78">
        <v>0</v>
      </c>
      <c r="M148" s="71" t="s">
        <v>348</v>
      </c>
      <c r="N148" s="80">
        <v>1</v>
      </c>
    </row>
    <row r="149" spans="1:14" ht="21.95" customHeight="1">
      <c r="A149" s="71">
        <v>143</v>
      </c>
      <c r="B149" s="154" t="s">
        <v>231</v>
      </c>
      <c r="C149" s="231" t="s">
        <v>94</v>
      </c>
      <c r="D149" s="155" t="s">
        <v>115</v>
      </c>
      <c r="E149" s="155" t="s">
        <v>67</v>
      </c>
      <c r="F149" s="156" t="s">
        <v>327</v>
      </c>
      <c r="G149" s="156" t="s">
        <v>77</v>
      </c>
      <c r="H149" s="156" t="s">
        <v>335</v>
      </c>
      <c r="I149" s="74" t="s">
        <v>337</v>
      </c>
      <c r="J149" s="150" t="s">
        <v>341</v>
      </c>
      <c r="K149" s="77">
        <v>8</v>
      </c>
      <c r="L149" s="78">
        <v>0</v>
      </c>
      <c r="M149" s="71" t="s">
        <v>348</v>
      </c>
      <c r="N149" s="80">
        <v>1</v>
      </c>
    </row>
    <row r="150" spans="1:14" ht="21.95" customHeight="1">
      <c r="A150" s="74">
        <v>144</v>
      </c>
      <c r="B150" s="154" t="s">
        <v>128</v>
      </c>
      <c r="C150" s="231" t="s">
        <v>66</v>
      </c>
      <c r="D150" s="155" t="s">
        <v>115</v>
      </c>
      <c r="E150" s="155" t="s">
        <v>53</v>
      </c>
      <c r="F150" s="156" t="s">
        <v>327</v>
      </c>
      <c r="G150" s="156" t="s">
        <v>77</v>
      </c>
      <c r="H150" s="156" t="s">
        <v>335</v>
      </c>
      <c r="I150" s="74" t="s">
        <v>337</v>
      </c>
      <c r="J150" s="150" t="s">
        <v>341</v>
      </c>
      <c r="K150" s="77">
        <v>8</v>
      </c>
      <c r="L150" s="78">
        <v>0</v>
      </c>
      <c r="M150" s="71" t="s">
        <v>348</v>
      </c>
      <c r="N150" s="80">
        <v>1</v>
      </c>
    </row>
    <row r="151" spans="1:14" ht="21.95" customHeight="1">
      <c r="A151" s="71">
        <v>145</v>
      </c>
      <c r="B151" s="154" t="s">
        <v>232</v>
      </c>
      <c r="C151" s="231" t="s">
        <v>85</v>
      </c>
      <c r="D151" s="155" t="s">
        <v>115</v>
      </c>
      <c r="E151" s="155" t="s">
        <v>53</v>
      </c>
      <c r="F151" s="156" t="s">
        <v>327</v>
      </c>
      <c r="G151" s="156" t="s">
        <v>77</v>
      </c>
      <c r="H151" s="156" t="s">
        <v>335</v>
      </c>
      <c r="I151" s="74" t="s">
        <v>337</v>
      </c>
      <c r="J151" s="150" t="s">
        <v>341</v>
      </c>
      <c r="K151" s="77">
        <v>8</v>
      </c>
      <c r="L151" s="78">
        <v>0</v>
      </c>
      <c r="M151" s="71" t="s">
        <v>348</v>
      </c>
      <c r="N151" s="80">
        <v>1</v>
      </c>
    </row>
    <row r="152" spans="1:14" ht="21.95" customHeight="1">
      <c r="A152" s="74">
        <v>146</v>
      </c>
      <c r="B152" s="154" t="s">
        <v>139</v>
      </c>
      <c r="C152" s="231" t="s">
        <v>94</v>
      </c>
      <c r="D152" s="155" t="s">
        <v>115</v>
      </c>
      <c r="E152" s="155" t="s">
        <v>67</v>
      </c>
      <c r="F152" s="156" t="s">
        <v>327</v>
      </c>
      <c r="G152" s="156" t="s">
        <v>77</v>
      </c>
      <c r="H152" s="156" t="s">
        <v>335</v>
      </c>
      <c r="I152" s="74" t="s">
        <v>337</v>
      </c>
      <c r="J152" s="150" t="s">
        <v>341</v>
      </c>
      <c r="K152" s="77">
        <v>8</v>
      </c>
      <c r="L152" s="78">
        <v>0</v>
      </c>
      <c r="M152" s="71" t="s">
        <v>348</v>
      </c>
      <c r="N152" s="80">
        <v>1</v>
      </c>
    </row>
    <row r="153" spans="1:14" ht="21.95" customHeight="1">
      <c r="A153" s="71">
        <v>147</v>
      </c>
      <c r="B153" s="154" t="s">
        <v>233</v>
      </c>
      <c r="C153" s="231" t="s">
        <v>85</v>
      </c>
      <c r="D153" s="155" t="s">
        <v>112</v>
      </c>
      <c r="E153" s="155" t="s">
        <v>53</v>
      </c>
      <c r="F153" s="156" t="s">
        <v>327</v>
      </c>
      <c r="G153" s="156" t="s">
        <v>77</v>
      </c>
      <c r="H153" s="156" t="s">
        <v>335</v>
      </c>
      <c r="I153" s="74" t="s">
        <v>337</v>
      </c>
      <c r="J153" s="150" t="s">
        <v>341</v>
      </c>
      <c r="K153" s="77">
        <v>8</v>
      </c>
      <c r="L153" s="78">
        <v>0</v>
      </c>
      <c r="M153" s="71" t="s">
        <v>348</v>
      </c>
      <c r="N153" s="80">
        <v>1</v>
      </c>
    </row>
    <row r="154" spans="1:14" ht="21.95" customHeight="1">
      <c r="A154" s="74">
        <v>148</v>
      </c>
      <c r="B154" s="154" t="s">
        <v>234</v>
      </c>
      <c r="C154" s="231" t="s">
        <v>85</v>
      </c>
      <c r="D154" s="155" t="s">
        <v>112</v>
      </c>
      <c r="E154" s="155" t="s">
        <v>53</v>
      </c>
      <c r="F154" s="156" t="s">
        <v>327</v>
      </c>
      <c r="G154" s="156" t="s">
        <v>77</v>
      </c>
      <c r="H154" s="156" t="s">
        <v>335</v>
      </c>
      <c r="I154" s="74" t="s">
        <v>337</v>
      </c>
      <c r="J154" s="150" t="s">
        <v>341</v>
      </c>
      <c r="K154" s="77">
        <v>8</v>
      </c>
      <c r="L154" s="78">
        <v>0</v>
      </c>
      <c r="M154" s="71" t="s">
        <v>348</v>
      </c>
      <c r="N154" s="80">
        <v>1</v>
      </c>
    </row>
    <row r="155" spans="1:14" ht="21.95" customHeight="1">
      <c r="A155" s="71">
        <v>149</v>
      </c>
      <c r="B155" s="154" t="s">
        <v>235</v>
      </c>
      <c r="C155" s="231" t="s">
        <v>94</v>
      </c>
      <c r="D155" s="155" t="s">
        <v>112</v>
      </c>
      <c r="E155" s="155" t="s">
        <v>67</v>
      </c>
      <c r="F155" s="156" t="s">
        <v>327</v>
      </c>
      <c r="G155" s="156" t="s">
        <v>77</v>
      </c>
      <c r="H155" s="156" t="s">
        <v>335</v>
      </c>
      <c r="I155" s="74" t="s">
        <v>337</v>
      </c>
      <c r="J155" s="150" t="s">
        <v>341</v>
      </c>
      <c r="K155" s="77">
        <v>8</v>
      </c>
      <c r="L155" s="78">
        <v>0</v>
      </c>
      <c r="M155" s="71" t="s">
        <v>348</v>
      </c>
      <c r="N155" s="80">
        <v>1</v>
      </c>
    </row>
    <row r="156" spans="1:14" ht="21.95" customHeight="1">
      <c r="A156" s="74">
        <v>150</v>
      </c>
      <c r="B156" s="154" t="s">
        <v>151</v>
      </c>
      <c r="C156" s="231" t="s">
        <v>94</v>
      </c>
      <c r="D156" s="155" t="s">
        <v>115</v>
      </c>
      <c r="E156" s="155" t="s">
        <v>67</v>
      </c>
      <c r="F156" s="156" t="s">
        <v>327</v>
      </c>
      <c r="G156" s="156" t="s">
        <v>77</v>
      </c>
      <c r="H156" s="156" t="s">
        <v>335</v>
      </c>
      <c r="I156" s="74" t="s">
        <v>337</v>
      </c>
      <c r="J156" s="150" t="s">
        <v>341</v>
      </c>
      <c r="K156" s="77">
        <v>8</v>
      </c>
      <c r="L156" s="78">
        <v>0</v>
      </c>
      <c r="M156" s="71" t="s">
        <v>348</v>
      </c>
      <c r="N156" s="80">
        <v>1</v>
      </c>
    </row>
    <row r="157" spans="1:14" ht="21.95" customHeight="1">
      <c r="A157" s="71">
        <v>151</v>
      </c>
      <c r="B157" s="154" t="s">
        <v>157</v>
      </c>
      <c r="C157" s="231" t="s">
        <v>94</v>
      </c>
      <c r="D157" s="155" t="s">
        <v>115</v>
      </c>
      <c r="E157" s="155" t="s">
        <v>67</v>
      </c>
      <c r="F157" s="156" t="s">
        <v>327</v>
      </c>
      <c r="G157" s="156" t="s">
        <v>77</v>
      </c>
      <c r="H157" s="156" t="s">
        <v>335</v>
      </c>
      <c r="I157" s="74" t="s">
        <v>337</v>
      </c>
      <c r="J157" s="150" t="s">
        <v>341</v>
      </c>
      <c r="K157" s="77">
        <v>8</v>
      </c>
      <c r="L157" s="78">
        <v>0</v>
      </c>
      <c r="M157" s="71" t="s">
        <v>348</v>
      </c>
      <c r="N157" s="80">
        <v>1</v>
      </c>
    </row>
    <row r="158" spans="1:14" ht="21.95" customHeight="1">
      <c r="A158" s="74">
        <v>152</v>
      </c>
      <c r="B158" s="154" t="s">
        <v>143</v>
      </c>
      <c r="C158" s="231" t="s">
        <v>94</v>
      </c>
      <c r="D158" s="155" t="s">
        <v>115</v>
      </c>
      <c r="E158" s="155" t="s">
        <v>67</v>
      </c>
      <c r="F158" s="156" t="s">
        <v>327</v>
      </c>
      <c r="G158" s="156" t="s">
        <v>77</v>
      </c>
      <c r="H158" s="156" t="s">
        <v>335</v>
      </c>
      <c r="I158" s="74" t="s">
        <v>337</v>
      </c>
      <c r="J158" s="150" t="s">
        <v>341</v>
      </c>
      <c r="K158" s="77">
        <v>8</v>
      </c>
      <c r="L158" s="78">
        <v>0</v>
      </c>
      <c r="M158" s="71" t="s">
        <v>348</v>
      </c>
      <c r="N158" s="80">
        <v>1</v>
      </c>
    </row>
    <row r="159" spans="1:14" ht="21.95" customHeight="1">
      <c r="A159" s="71">
        <v>153</v>
      </c>
      <c r="B159" s="154" t="s">
        <v>148</v>
      </c>
      <c r="C159" s="231" t="s">
        <v>94</v>
      </c>
      <c r="D159" s="155" t="s">
        <v>115</v>
      </c>
      <c r="E159" s="155" t="s">
        <v>67</v>
      </c>
      <c r="F159" s="156" t="s">
        <v>327</v>
      </c>
      <c r="G159" s="156" t="s">
        <v>77</v>
      </c>
      <c r="H159" s="156" t="s">
        <v>335</v>
      </c>
      <c r="I159" s="74" t="s">
        <v>337</v>
      </c>
      <c r="J159" s="150" t="s">
        <v>341</v>
      </c>
      <c r="K159" s="77">
        <v>8</v>
      </c>
      <c r="L159" s="78">
        <v>0</v>
      </c>
      <c r="M159" s="71" t="s">
        <v>348</v>
      </c>
      <c r="N159" s="80">
        <v>1</v>
      </c>
    </row>
    <row r="160" spans="1:14" ht="21.95" customHeight="1">
      <c r="A160" s="74">
        <v>154</v>
      </c>
      <c r="B160" s="154" t="s">
        <v>123</v>
      </c>
      <c r="C160" s="231" t="s">
        <v>82</v>
      </c>
      <c r="D160" s="155" t="s">
        <v>115</v>
      </c>
      <c r="E160" s="155" t="s">
        <v>53</v>
      </c>
      <c r="F160" s="156" t="s">
        <v>327</v>
      </c>
      <c r="G160" s="156" t="s">
        <v>77</v>
      </c>
      <c r="H160" s="156" t="s">
        <v>335</v>
      </c>
      <c r="I160" s="74" t="s">
        <v>337</v>
      </c>
      <c r="J160" s="150" t="s">
        <v>341</v>
      </c>
      <c r="K160" s="77">
        <v>8</v>
      </c>
      <c r="L160" s="78">
        <v>0</v>
      </c>
      <c r="M160" s="71" t="s">
        <v>348</v>
      </c>
      <c r="N160" s="80">
        <v>1</v>
      </c>
    </row>
    <row r="161" spans="1:14" ht="21.95" customHeight="1">
      <c r="A161" s="71">
        <v>155</v>
      </c>
      <c r="B161" s="154" t="s">
        <v>236</v>
      </c>
      <c r="C161" s="231" t="s">
        <v>82</v>
      </c>
      <c r="D161" s="155" t="s">
        <v>115</v>
      </c>
      <c r="E161" s="155" t="s">
        <v>53</v>
      </c>
      <c r="F161" s="156" t="s">
        <v>327</v>
      </c>
      <c r="G161" s="156" t="s">
        <v>77</v>
      </c>
      <c r="H161" s="156" t="s">
        <v>335</v>
      </c>
      <c r="I161" s="74" t="s">
        <v>337</v>
      </c>
      <c r="J161" s="150" t="s">
        <v>341</v>
      </c>
      <c r="K161" s="77">
        <v>8</v>
      </c>
      <c r="L161" s="78">
        <v>0</v>
      </c>
      <c r="M161" s="71" t="s">
        <v>348</v>
      </c>
      <c r="N161" s="80">
        <v>1</v>
      </c>
    </row>
    <row r="162" spans="1:14" ht="21.95" customHeight="1">
      <c r="A162" s="74">
        <v>156</v>
      </c>
      <c r="B162" s="154" t="s">
        <v>147</v>
      </c>
      <c r="C162" s="231" t="s">
        <v>94</v>
      </c>
      <c r="D162" s="155" t="s">
        <v>115</v>
      </c>
      <c r="E162" s="155" t="s">
        <v>67</v>
      </c>
      <c r="F162" s="156" t="s">
        <v>327</v>
      </c>
      <c r="G162" s="156" t="s">
        <v>77</v>
      </c>
      <c r="H162" s="156" t="s">
        <v>335</v>
      </c>
      <c r="I162" s="74" t="s">
        <v>337</v>
      </c>
      <c r="J162" s="150" t="s">
        <v>341</v>
      </c>
      <c r="K162" s="77">
        <v>8</v>
      </c>
      <c r="L162" s="78">
        <v>0</v>
      </c>
      <c r="M162" s="71" t="s">
        <v>348</v>
      </c>
      <c r="N162" s="80">
        <v>1</v>
      </c>
    </row>
    <row r="163" spans="1:14" ht="21.95" customHeight="1">
      <c r="A163" s="71">
        <v>157</v>
      </c>
      <c r="B163" s="154" t="s">
        <v>152</v>
      </c>
      <c r="C163" s="231" t="s">
        <v>94</v>
      </c>
      <c r="D163" s="155" t="s">
        <v>115</v>
      </c>
      <c r="E163" s="155" t="s">
        <v>67</v>
      </c>
      <c r="F163" s="156" t="s">
        <v>327</v>
      </c>
      <c r="G163" s="156" t="s">
        <v>77</v>
      </c>
      <c r="H163" s="156" t="s">
        <v>335</v>
      </c>
      <c r="I163" s="74" t="s">
        <v>337</v>
      </c>
      <c r="J163" s="150" t="s">
        <v>341</v>
      </c>
      <c r="K163" s="77">
        <v>8</v>
      </c>
      <c r="L163" s="78">
        <v>0</v>
      </c>
      <c r="M163" s="71" t="s">
        <v>348</v>
      </c>
      <c r="N163" s="80">
        <v>1</v>
      </c>
    </row>
    <row r="164" spans="1:14" ht="21.95" customHeight="1">
      <c r="A164" s="74">
        <v>158</v>
      </c>
      <c r="B164" s="154" t="s">
        <v>237</v>
      </c>
      <c r="C164" s="231" t="s">
        <v>66</v>
      </c>
      <c r="D164" s="155" t="s">
        <v>112</v>
      </c>
      <c r="E164" s="155" t="s">
        <v>53</v>
      </c>
      <c r="F164" s="156" t="s">
        <v>327</v>
      </c>
      <c r="G164" s="156" t="s">
        <v>77</v>
      </c>
      <c r="H164" s="156" t="s">
        <v>335</v>
      </c>
      <c r="I164" s="74" t="s">
        <v>337</v>
      </c>
      <c r="J164" s="150" t="s">
        <v>341</v>
      </c>
      <c r="K164" s="77">
        <v>8</v>
      </c>
      <c r="L164" s="78">
        <v>0</v>
      </c>
      <c r="M164" s="71" t="s">
        <v>348</v>
      </c>
      <c r="N164" s="80">
        <v>1</v>
      </c>
    </row>
    <row r="165" spans="1:14" ht="21.95" customHeight="1">
      <c r="A165" s="71">
        <v>159</v>
      </c>
      <c r="B165" s="154" t="s">
        <v>238</v>
      </c>
      <c r="C165" s="231" t="s">
        <v>66</v>
      </c>
      <c r="D165" s="155" t="s">
        <v>112</v>
      </c>
      <c r="E165" s="155" t="s">
        <v>53</v>
      </c>
      <c r="F165" s="156" t="s">
        <v>327</v>
      </c>
      <c r="G165" s="156" t="s">
        <v>77</v>
      </c>
      <c r="H165" s="156" t="s">
        <v>335</v>
      </c>
      <c r="I165" s="74" t="s">
        <v>337</v>
      </c>
      <c r="J165" s="150" t="s">
        <v>341</v>
      </c>
      <c r="K165" s="77">
        <v>8</v>
      </c>
      <c r="L165" s="78">
        <v>0</v>
      </c>
      <c r="M165" s="71" t="s">
        <v>348</v>
      </c>
      <c r="N165" s="80">
        <v>1</v>
      </c>
    </row>
    <row r="166" spans="1:14" ht="21.95" customHeight="1">
      <c r="A166" s="74">
        <v>160</v>
      </c>
      <c r="B166" s="154" t="s">
        <v>105</v>
      </c>
      <c r="C166" s="231" t="s">
        <v>66</v>
      </c>
      <c r="D166" s="155" t="s">
        <v>103</v>
      </c>
      <c r="E166" s="155" t="s">
        <v>53</v>
      </c>
      <c r="F166" s="156" t="s">
        <v>327</v>
      </c>
      <c r="G166" s="156" t="s">
        <v>77</v>
      </c>
      <c r="H166" s="156" t="s">
        <v>335</v>
      </c>
      <c r="I166" s="74" t="s">
        <v>337</v>
      </c>
      <c r="J166" s="150" t="s">
        <v>341</v>
      </c>
      <c r="K166" s="77">
        <v>8</v>
      </c>
      <c r="L166" s="78">
        <v>0</v>
      </c>
      <c r="M166" s="71" t="s">
        <v>348</v>
      </c>
      <c r="N166" s="80">
        <v>1</v>
      </c>
    </row>
    <row r="167" spans="1:14" ht="21.95" customHeight="1">
      <c r="A167" s="71">
        <v>161</v>
      </c>
      <c r="B167" s="154" t="s">
        <v>239</v>
      </c>
      <c r="C167" s="231" t="s">
        <v>85</v>
      </c>
      <c r="D167" s="155" t="s">
        <v>103</v>
      </c>
      <c r="E167" s="155" t="s">
        <v>53</v>
      </c>
      <c r="F167" s="156" t="s">
        <v>327</v>
      </c>
      <c r="G167" s="156" t="s">
        <v>77</v>
      </c>
      <c r="H167" s="156" t="s">
        <v>335</v>
      </c>
      <c r="I167" s="74" t="s">
        <v>337</v>
      </c>
      <c r="J167" s="150" t="s">
        <v>341</v>
      </c>
      <c r="K167" s="77">
        <v>8</v>
      </c>
      <c r="L167" s="78">
        <v>0</v>
      </c>
      <c r="M167" s="71" t="s">
        <v>348</v>
      </c>
      <c r="N167" s="80">
        <v>1</v>
      </c>
    </row>
    <row r="168" spans="1:14" ht="21.95" customHeight="1">
      <c r="A168" s="74">
        <v>162</v>
      </c>
      <c r="B168" s="154" t="s">
        <v>130</v>
      </c>
      <c r="C168" s="231" t="s">
        <v>85</v>
      </c>
      <c r="D168" s="155" t="s">
        <v>115</v>
      </c>
      <c r="E168" s="155" t="s">
        <v>53</v>
      </c>
      <c r="F168" s="156" t="s">
        <v>327</v>
      </c>
      <c r="G168" s="156" t="s">
        <v>77</v>
      </c>
      <c r="H168" s="156" t="s">
        <v>335</v>
      </c>
      <c r="I168" s="74" t="s">
        <v>337</v>
      </c>
      <c r="J168" s="150" t="s">
        <v>341</v>
      </c>
      <c r="K168" s="77">
        <v>8</v>
      </c>
      <c r="L168" s="78">
        <v>0</v>
      </c>
      <c r="M168" s="71" t="s">
        <v>348</v>
      </c>
      <c r="N168" s="80">
        <v>1</v>
      </c>
    </row>
    <row r="169" spans="1:14" ht="21.95" customHeight="1">
      <c r="A169" s="71">
        <v>163</v>
      </c>
      <c r="B169" s="154" t="s">
        <v>101</v>
      </c>
      <c r="C169" s="231" t="s">
        <v>85</v>
      </c>
      <c r="D169" s="155" t="s">
        <v>100</v>
      </c>
      <c r="E169" s="155" t="s">
        <v>53</v>
      </c>
      <c r="F169" s="156" t="s">
        <v>328</v>
      </c>
      <c r="G169" s="156" t="s">
        <v>334</v>
      </c>
      <c r="H169" s="156" t="s">
        <v>78</v>
      </c>
      <c r="I169" s="74" t="s">
        <v>338</v>
      </c>
      <c r="J169" s="150" t="s">
        <v>346</v>
      </c>
      <c r="K169" s="77">
        <v>40</v>
      </c>
      <c r="L169" s="78">
        <v>0</v>
      </c>
      <c r="M169" s="71" t="s">
        <v>348</v>
      </c>
      <c r="N169" s="80">
        <v>1</v>
      </c>
    </row>
    <row r="170" spans="1:14" ht="21.95" customHeight="1">
      <c r="A170" s="74">
        <v>164</v>
      </c>
      <c r="B170" s="154" t="s">
        <v>240</v>
      </c>
      <c r="C170" s="231" t="s">
        <v>94</v>
      </c>
      <c r="D170" s="155" t="s">
        <v>115</v>
      </c>
      <c r="E170" s="155" t="s">
        <v>67</v>
      </c>
      <c r="F170" s="156" t="s">
        <v>328</v>
      </c>
      <c r="G170" s="156" t="s">
        <v>334</v>
      </c>
      <c r="H170" s="156" t="s">
        <v>78</v>
      </c>
      <c r="I170" s="74" t="s">
        <v>338</v>
      </c>
      <c r="J170" s="150" t="s">
        <v>346</v>
      </c>
      <c r="K170" s="77">
        <v>40</v>
      </c>
      <c r="L170" s="78">
        <v>0</v>
      </c>
      <c r="M170" s="71" t="s">
        <v>348</v>
      </c>
      <c r="N170" s="80">
        <v>1</v>
      </c>
    </row>
    <row r="171" spans="1:14" ht="21.95" customHeight="1">
      <c r="A171" s="71">
        <v>165</v>
      </c>
      <c r="B171" s="154" t="s">
        <v>241</v>
      </c>
      <c r="C171" s="231" t="s">
        <v>242</v>
      </c>
      <c r="D171" s="155"/>
      <c r="E171" s="155" t="s">
        <v>53</v>
      </c>
      <c r="F171" s="156" t="s">
        <v>329</v>
      </c>
      <c r="G171" s="156" t="s">
        <v>77</v>
      </c>
      <c r="H171" s="156" t="s">
        <v>333</v>
      </c>
      <c r="I171" s="74" t="s">
        <v>337</v>
      </c>
      <c r="J171" s="150" t="s">
        <v>342</v>
      </c>
      <c r="K171" s="77">
        <v>8</v>
      </c>
      <c r="L171" s="78">
        <v>0</v>
      </c>
      <c r="M171" s="71" t="s">
        <v>348</v>
      </c>
      <c r="N171" s="80">
        <v>1</v>
      </c>
    </row>
    <row r="172" spans="1:14" ht="21.95" customHeight="1">
      <c r="A172" s="74">
        <v>166</v>
      </c>
      <c r="B172" s="154" t="s">
        <v>243</v>
      </c>
      <c r="C172" s="231" t="s">
        <v>82</v>
      </c>
      <c r="D172" s="155" t="s">
        <v>109</v>
      </c>
      <c r="E172" s="155" t="s">
        <v>53</v>
      </c>
      <c r="F172" s="156" t="s">
        <v>329</v>
      </c>
      <c r="G172" s="156" t="s">
        <v>77</v>
      </c>
      <c r="H172" s="156" t="s">
        <v>333</v>
      </c>
      <c r="I172" s="74" t="s">
        <v>337</v>
      </c>
      <c r="J172" s="150" t="s">
        <v>342</v>
      </c>
      <c r="K172" s="77">
        <v>8</v>
      </c>
      <c r="L172" s="78">
        <v>0</v>
      </c>
      <c r="M172" s="71" t="s">
        <v>348</v>
      </c>
      <c r="N172" s="80">
        <v>1</v>
      </c>
    </row>
    <row r="173" spans="1:14" ht="21.95" customHeight="1">
      <c r="A173" s="71">
        <v>167</v>
      </c>
      <c r="B173" s="154" t="s">
        <v>104</v>
      </c>
      <c r="C173" s="231" t="s">
        <v>85</v>
      </c>
      <c r="D173" s="155" t="s">
        <v>103</v>
      </c>
      <c r="E173" s="155" t="s">
        <v>53</v>
      </c>
      <c r="F173" s="156" t="s">
        <v>329</v>
      </c>
      <c r="G173" s="156" t="s">
        <v>77</v>
      </c>
      <c r="H173" s="156" t="s">
        <v>333</v>
      </c>
      <c r="I173" s="74" t="s">
        <v>337</v>
      </c>
      <c r="J173" s="150" t="s">
        <v>342</v>
      </c>
      <c r="K173" s="77">
        <v>8</v>
      </c>
      <c r="L173" s="78">
        <v>0</v>
      </c>
      <c r="M173" s="71" t="s">
        <v>348</v>
      </c>
      <c r="N173" s="80">
        <v>1</v>
      </c>
    </row>
    <row r="174" spans="1:14" ht="21.95" customHeight="1">
      <c r="A174" s="74">
        <v>168</v>
      </c>
      <c r="B174" s="154" t="s">
        <v>228</v>
      </c>
      <c r="C174" s="231" t="s">
        <v>85</v>
      </c>
      <c r="D174" s="155" t="s">
        <v>112</v>
      </c>
      <c r="E174" s="155" t="s">
        <v>53</v>
      </c>
      <c r="F174" s="156" t="s">
        <v>329</v>
      </c>
      <c r="G174" s="156" t="s">
        <v>77</v>
      </c>
      <c r="H174" s="156" t="s">
        <v>333</v>
      </c>
      <c r="I174" s="74" t="s">
        <v>337</v>
      </c>
      <c r="J174" s="150" t="s">
        <v>342</v>
      </c>
      <c r="K174" s="77">
        <v>8</v>
      </c>
      <c r="L174" s="78">
        <v>0</v>
      </c>
      <c r="M174" s="71" t="s">
        <v>348</v>
      </c>
      <c r="N174" s="80">
        <v>1</v>
      </c>
    </row>
    <row r="175" spans="1:14" ht="21.95" customHeight="1">
      <c r="A175" s="71">
        <v>169</v>
      </c>
      <c r="B175" s="154" t="s">
        <v>221</v>
      </c>
      <c r="C175" s="231" t="s">
        <v>85</v>
      </c>
      <c r="D175" s="155" t="s">
        <v>112</v>
      </c>
      <c r="E175" s="155" t="s">
        <v>53</v>
      </c>
      <c r="F175" s="156" t="s">
        <v>329</v>
      </c>
      <c r="G175" s="156" t="s">
        <v>77</v>
      </c>
      <c r="H175" s="156" t="s">
        <v>333</v>
      </c>
      <c r="I175" s="74" t="s">
        <v>337</v>
      </c>
      <c r="J175" s="150" t="s">
        <v>342</v>
      </c>
      <c r="K175" s="77">
        <v>8</v>
      </c>
      <c r="L175" s="78">
        <v>0</v>
      </c>
      <c r="M175" s="71" t="s">
        <v>348</v>
      </c>
      <c r="N175" s="80">
        <v>1</v>
      </c>
    </row>
    <row r="176" spans="1:14" ht="21.95" customHeight="1">
      <c r="A176" s="74">
        <v>170</v>
      </c>
      <c r="B176" s="154" t="s">
        <v>238</v>
      </c>
      <c r="C176" s="231" t="s">
        <v>66</v>
      </c>
      <c r="D176" s="155" t="s">
        <v>112</v>
      </c>
      <c r="E176" s="155" t="s">
        <v>53</v>
      </c>
      <c r="F176" s="156" t="s">
        <v>329</v>
      </c>
      <c r="G176" s="156" t="s">
        <v>77</v>
      </c>
      <c r="H176" s="156" t="s">
        <v>333</v>
      </c>
      <c r="I176" s="74" t="s">
        <v>337</v>
      </c>
      <c r="J176" s="150" t="s">
        <v>342</v>
      </c>
      <c r="K176" s="77">
        <v>8</v>
      </c>
      <c r="L176" s="78">
        <v>0</v>
      </c>
      <c r="M176" s="71" t="s">
        <v>348</v>
      </c>
      <c r="N176" s="80">
        <v>1</v>
      </c>
    </row>
    <row r="177" spans="1:14" ht="21.95" customHeight="1">
      <c r="A177" s="71">
        <v>171</v>
      </c>
      <c r="B177" s="154" t="s">
        <v>244</v>
      </c>
      <c r="C177" s="231" t="s">
        <v>85</v>
      </c>
      <c r="D177" s="155" t="s">
        <v>112</v>
      </c>
      <c r="E177" s="155" t="s">
        <v>53</v>
      </c>
      <c r="F177" s="156" t="s">
        <v>329</v>
      </c>
      <c r="G177" s="156" t="s">
        <v>77</v>
      </c>
      <c r="H177" s="156" t="s">
        <v>333</v>
      </c>
      <c r="I177" s="74" t="s">
        <v>337</v>
      </c>
      <c r="J177" s="150" t="s">
        <v>342</v>
      </c>
      <c r="K177" s="77">
        <v>8</v>
      </c>
      <c r="L177" s="78">
        <v>0</v>
      </c>
      <c r="M177" s="71" t="s">
        <v>348</v>
      </c>
      <c r="N177" s="80">
        <v>1</v>
      </c>
    </row>
    <row r="178" spans="1:14" ht="21.95" customHeight="1">
      <c r="A178" s="74">
        <v>172</v>
      </c>
      <c r="B178" s="154" t="s">
        <v>245</v>
      </c>
      <c r="C178" s="231" t="s">
        <v>246</v>
      </c>
      <c r="D178" s="155" t="s">
        <v>112</v>
      </c>
      <c r="E178" s="155" t="s">
        <v>53</v>
      </c>
      <c r="F178" s="156" t="s">
        <v>329</v>
      </c>
      <c r="G178" s="156" t="s">
        <v>77</v>
      </c>
      <c r="H178" s="156" t="s">
        <v>333</v>
      </c>
      <c r="I178" s="74" t="s">
        <v>337</v>
      </c>
      <c r="J178" s="150" t="s">
        <v>342</v>
      </c>
      <c r="K178" s="77">
        <v>8</v>
      </c>
      <c r="L178" s="78">
        <v>0</v>
      </c>
      <c r="M178" s="71" t="s">
        <v>348</v>
      </c>
      <c r="N178" s="80">
        <v>1</v>
      </c>
    </row>
    <row r="179" spans="1:14" ht="21.95" customHeight="1">
      <c r="A179" s="71">
        <v>173</v>
      </c>
      <c r="B179" s="154" t="s">
        <v>227</v>
      </c>
      <c r="C179" s="231" t="s">
        <v>94</v>
      </c>
      <c r="D179" s="155" t="s">
        <v>112</v>
      </c>
      <c r="E179" s="155" t="s">
        <v>67</v>
      </c>
      <c r="F179" s="156" t="s">
        <v>329</v>
      </c>
      <c r="G179" s="156" t="s">
        <v>77</v>
      </c>
      <c r="H179" s="156" t="s">
        <v>333</v>
      </c>
      <c r="I179" s="74" t="s">
        <v>337</v>
      </c>
      <c r="J179" s="150" t="s">
        <v>342</v>
      </c>
      <c r="K179" s="77">
        <v>8</v>
      </c>
      <c r="L179" s="78">
        <v>0</v>
      </c>
      <c r="M179" s="71" t="s">
        <v>348</v>
      </c>
      <c r="N179" s="80">
        <v>1</v>
      </c>
    </row>
    <row r="180" spans="1:14" ht="21.95" customHeight="1">
      <c r="A180" s="74">
        <v>174</v>
      </c>
      <c r="B180" s="154" t="s">
        <v>230</v>
      </c>
      <c r="C180" s="231" t="s">
        <v>94</v>
      </c>
      <c r="D180" s="155" t="s">
        <v>112</v>
      </c>
      <c r="E180" s="155" t="s">
        <v>67</v>
      </c>
      <c r="F180" s="156" t="s">
        <v>329</v>
      </c>
      <c r="G180" s="156" t="s">
        <v>77</v>
      </c>
      <c r="H180" s="156" t="s">
        <v>333</v>
      </c>
      <c r="I180" s="74" t="s">
        <v>337</v>
      </c>
      <c r="J180" s="150" t="s">
        <v>342</v>
      </c>
      <c r="K180" s="77">
        <v>8</v>
      </c>
      <c r="L180" s="78">
        <v>0</v>
      </c>
      <c r="M180" s="71" t="s">
        <v>348</v>
      </c>
      <c r="N180" s="80">
        <v>1</v>
      </c>
    </row>
    <row r="181" spans="1:14" ht="21.95" customHeight="1">
      <c r="A181" s="71">
        <v>175</v>
      </c>
      <c r="B181" s="154" t="s">
        <v>247</v>
      </c>
      <c r="C181" s="231" t="s">
        <v>94</v>
      </c>
      <c r="D181" s="155" t="s">
        <v>115</v>
      </c>
      <c r="E181" s="155" t="s">
        <v>67</v>
      </c>
      <c r="F181" s="156" t="s">
        <v>329</v>
      </c>
      <c r="G181" s="156" t="s">
        <v>77</v>
      </c>
      <c r="H181" s="156" t="s">
        <v>333</v>
      </c>
      <c r="I181" s="74" t="s">
        <v>337</v>
      </c>
      <c r="J181" s="150" t="s">
        <v>342</v>
      </c>
      <c r="K181" s="77">
        <v>8</v>
      </c>
      <c r="L181" s="78">
        <v>0</v>
      </c>
      <c r="M181" s="71" t="s">
        <v>348</v>
      </c>
      <c r="N181" s="80">
        <v>1</v>
      </c>
    </row>
    <row r="182" spans="1:14" ht="21.95" customHeight="1">
      <c r="A182" s="74">
        <v>176</v>
      </c>
      <c r="B182" s="154" t="s">
        <v>235</v>
      </c>
      <c r="C182" s="231" t="s">
        <v>94</v>
      </c>
      <c r="D182" s="155" t="s">
        <v>112</v>
      </c>
      <c r="E182" s="155" t="s">
        <v>67</v>
      </c>
      <c r="F182" s="156" t="s">
        <v>329</v>
      </c>
      <c r="G182" s="156" t="s">
        <v>77</v>
      </c>
      <c r="H182" s="156" t="s">
        <v>333</v>
      </c>
      <c r="I182" s="74" t="s">
        <v>337</v>
      </c>
      <c r="J182" s="150" t="s">
        <v>342</v>
      </c>
      <c r="K182" s="77">
        <v>8</v>
      </c>
      <c r="L182" s="78">
        <v>0</v>
      </c>
      <c r="M182" s="71" t="s">
        <v>348</v>
      </c>
      <c r="N182" s="80">
        <v>1</v>
      </c>
    </row>
    <row r="183" spans="1:14" ht="21.95" customHeight="1">
      <c r="A183" s="71">
        <v>177</v>
      </c>
      <c r="B183" s="154" t="s">
        <v>248</v>
      </c>
      <c r="C183" s="231" t="s">
        <v>249</v>
      </c>
      <c r="D183" s="155" t="s">
        <v>112</v>
      </c>
      <c r="E183" s="155" t="s">
        <v>67</v>
      </c>
      <c r="F183" s="156" t="s">
        <v>329</v>
      </c>
      <c r="G183" s="156" t="s">
        <v>77</v>
      </c>
      <c r="H183" s="156" t="s">
        <v>333</v>
      </c>
      <c r="I183" s="74" t="s">
        <v>337</v>
      </c>
      <c r="J183" s="150" t="s">
        <v>342</v>
      </c>
      <c r="K183" s="77">
        <v>8</v>
      </c>
      <c r="L183" s="78">
        <v>0</v>
      </c>
      <c r="M183" s="71" t="s">
        <v>348</v>
      </c>
      <c r="N183" s="80">
        <v>1</v>
      </c>
    </row>
    <row r="184" spans="1:14" ht="21.95" customHeight="1">
      <c r="A184" s="74">
        <v>178</v>
      </c>
      <c r="B184" s="154" t="s">
        <v>250</v>
      </c>
      <c r="C184" s="231" t="s">
        <v>249</v>
      </c>
      <c r="D184" s="155" t="s">
        <v>112</v>
      </c>
      <c r="E184" s="155" t="s">
        <v>67</v>
      </c>
      <c r="F184" s="156" t="s">
        <v>329</v>
      </c>
      <c r="G184" s="156" t="s">
        <v>77</v>
      </c>
      <c r="H184" s="156" t="s">
        <v>333</v>
      </c>
      <c r="I184" s="74" t="s">
        <v>337</v>
      </c>
      <c r="J184" s="150" t="s">
        <v>342</v>
      </c>
      <c r="K184" s="77">
        <v>8</v>
      </c>
      <c r="L184" s="78">
        <v>0</v>
      </c>
      <c r="M184" s="71" t="s">
        <v>348</v>
      </c>
      <c r="N184" s="80">
        <v>1</v>
      </c>
    </row>
    <row r="185" spans="1:14" ht="21.95" customHeight="1">
      <c r="A185" s="71">
        <v>179</v>
      </c>
      <c r="B185" s="154" t="s">
        <v>121</v>
      </c>
      <c r="C185" s="231" t="s">
        <v>82</v>
      </c>
      <c r="D185" s="155" t="s">
        <v>115</v>
      </c>
      <c r="E185" s="155" t="s">
        <v>53</v>
      </c>
      <c r="F185" s="156" t="s">
        <v>329</v>
      </c>
      <c r="G185" s="156" t="s">
        <v>77</v>
      </c>
      <c r="H185" s="156" t="s">
        <v>333</v>
      </c>
      <c r="I185" s="74" t="s">
        <v>337</v>
      </c>
      <c r="J185" s="150" t="s">
        <v>342</v>
      </c>
      <c r="K185" s="77">
        <v>8</v>
      </c>
      <c r="L185" s="78">
        <v>0</v>
      </c>
      <c r="M185" s="71" t="s">
        <v>348</v>
      </c>
      <c r="N185" s="80">
        <v>1</v>
      </c>
    </row>
    <row r="186" spans="1:14" ht="21.95" customHeight="1">
      <c r="A186" s="74">
        <v>180</v>
      </c>
      <c r="B186" s="154" t="s">
        <v>236</v>
      </c>
      <c r="C186" s="231" t="s">
        <v>82</v>
      </c>
      <c r="D186" s="155" t="s">
        <v>115</v>
      </c>
      <c r="E186" s="155" t="s">
        <v>53</v>
      </c>
      <c r="F186" s="156" t="s">
        <v>329</v>
      </c>
      <c r="G186" s="156" t="s">
        <v>77</v>
      </c>
      <c r="H186" s="156" t="s">
        <v>333</v>
      </c>
      <c r="I186" s="74" t="s">
        <v>337</v>
      </c>
      <c r="J186" s="150" t="s">
        <v>342</v>
      </c>
      <c r="K186" s="77">
        <v>8</v>
      </c>
      <c r="L186" s="78">
        <v>0</v>
      </c>
      <c r="M186" s="71" t="s">
        <v>348</v>
      </c>
      <c r="N186" s="80">
        <v>1</v>
      </c>
    </row>
    <row r="187" spans="1:14" ht="21.95" customHeight="1">
      <c r="A187" s="71">
        <v>181</v>
      </c>
      <c r="B187" s="154" t="s">
        <v>123</v>
      </c>
      <c r="C187" s="231" t="s">
        <v>82</v>
      </c>
      <c r="D187" s="155" t="s">
        <v>115</v>
      </c>
      <c r="E187" s="155" t="s">
        <v>53</v>
      </c>
      <c r="F187" s="156" t="s">
        <v>329</v>
      </c>
      <c r="G187" s="156" t="s">
        <v>77</v>
      </c>
      <c r="H187" s="156" t="s">
        <v>333</v>
      </c>
      <c r="I187" s="74" t="s">
        <v>337</v>
      </c>
      <c r="J187" s="150" t="s">
        <v>342</v>
      </c>
      <c r="K187" s="77">
        <v>8</v>
      </c>
      <c r="L187" s="78">
        <v>0</v>
      </c>
      <c r="M187" s="71" t="s">
        <v>348</v>
      </c>
      <c r="N187" s="80">
        <v>1</v>
      </c>
    </row>
    <row r="188" spans="1:14" ht="21.95" customHeight="1">
      <c r="A188" s="74">
        <v>182</v>
      </c>
      <c r="B188" s="154" t="s">
        <v>124</v>
      </c>
      <c r="C188" s="231" t="s">
        <v>125</v>
      </c>
      <c r="D188" s="155" t="s">
        <v>115</v>
      </c>
      <c r="E188" s="155" t="s">
        <v>53</v>
      </c>
      <c r="F188" s="156" t="s">
        <v>329</v>
      </c>
      <c r="G188" s="156" t="s">
        <v>77</v>
      </c>
      <c r="H188" s="156" t="s">
        <v>333</v>
      </c>
      <c r="I188" s="74" t="s">
        <v>337</v>
      </c>
      <c r="J188" s="150" t="s">
        <v>342</v>
      </c>
      <c r="K188" s="77">
        <v>8</v>
      </c>
      <c r="L188" s="78">
        <v>0</v>
      </c>
      <c r="M188" s="71" t="s">
        <v>348</v>
      </c>
      <c r="N188" s="80">
        <v>1</v>
      </c>
    </row>
    <row r="189" spans="1:14" ht="21.95" customHeight="1">
      <c r="A189" s="71">
        <v>183</v>
      </c>
      <c r="B189" s="154" t="s">
        <v>126</v>
      </c>
      <c r="C189" s="231" t="s">
        <v>85</v>
      </c>
      <c r="D189" s="155" t="s">
        <v>115</v>
      </c>
      <c r="E189" s="155" t="s">
        <v>53</v>
      </c>
      <c r="F189" s="156" t="s">
        <v>329</v>
      </c>
      <c r="G189" s="156" t="s">
        <v>77</v>
      </c>
      <c r="H189" s="156" t="s">
        <v>333</v>
      </c>
      <c r="I189" s="74" t="s">
        <v>337</v>
      </c>
      <c r="J189" s="150" t="s">
        <v>342</v>
      </c>
      <c r="K189" s="77">
        <v>8</v>
      </c>
      <c r="L189" s="78">
        <v>0</v>
      </c>
      <c r="M189" s="71" t="s">
        <v>348</v>
      </c>
      <c r="N189" s="80">
        <v>1</v>
      </c>
    </row>
    <row r="190" spans="1:14" ht="21.95" customHeight="1">
      <c r="A190" s="74">
        <v>184</v>
      </c>
      <c r="B190" s="154" t="s">
        <v>129</v>
      </c>
      <c r="C190" s="231" t="s">
        <v>85</v>
      </c>
      <c r="D190" s="155" t="s">
        <v>115</v>
      </c>
      <c r="E190" s="155" t="s">
        <v>53</v>
      </c>
      <c r="F190" s="156" t="s">
        <v>329</v>
      </c>
      <c r="G190" s="156" t="s">
        <v>77</v>
      </c>
      <c r="H190" s="156" t="s">
        <v>333</v>
      </c>
      <c r="I190" s="74" t="s">
        <v>337</v>
      </c>
      <c r="J190" s="150" t="s">
        <v>342</v>
      </c>
      <c r="K190" s="77">
        <v>8</v>
      </c>
      <c r="L190" s="78">
        <v>0</v>
      </c>
      <c r="M190" s="71" t="s">
        <v>348</v>
      </c>
      <c r="N190" s="80">
        <v>1</v>
      </c>
    </row>
    <row r="191" spans="1:14" ht="21.95" customHeight="1">
      <c r="A191" s="71">
        <v>185</v>
      </c>
      <c r="B191" s="154" t="s">
        <v>232</v>
      </c>
      <c r="C191" s="231" t="s">
        <v>85</v>
      </c>
      <c r="D191" s="155" t="s">
        <v>115</v>
      </c>
      <c r="E191" s="155" t="s">
        <v>53</v>
      </c>
      <c r="F191" s="156" t="s">
        <v>329</v>
      </c>
      <c r="G191" s="156" t="s">
        <v>77</v>
      </c>
      <c r="H191" s="156" t="s">
        <v>333</v>
      </c>
      <c r="I191" s="74" t="s">
        <v>337</v>
      </c>
      <c r="J191" s="150" t="s">
        <v>342</v>
      </c>
      <c r="K191" s="77">
        <v>8</v>
      </c>
      <c r="L191" s="78">
        <v>0</v>
      </c>
      <c r="M191" s="71" t="s">
        <v>348</v>
      </c>
      <c r="N191" s="80">
        <v>1</v>
      </c>
    </row>
    <row r="192" spans="1:14" ht="21.95" customHeight="1">
      <c r="A192" s="74">
        <v>186</v>
      </c>
      <c r="B192" s="154" t="s">
        <v>127</v>
      </c>
      <c r="C192" s="231" t="s">
        <v>85</v>
      </c>
      <c r="D192" s="155" t="s">
        <v>115</v>
      </c>
      <c r="E192" s="155" t="s">
        <v>53</v>
      </c>
      <c r="F192" s="156" t="s">
        <v>329</v>
      </c>
      <c r="G192" s="156" t="s">
        <v>77</v>
      </c>
      <c r="H192" s="156" t="s">
        <v>333</v>
      </c>
      <c r="I192" s="74" t="s">
        <v>337</v>
      </c>
      <c r="J192" s="150" t="s">
        <v>342</v>
      </c>
      <c r="K192" s="77">
        <v>8</v>
      </c>
      <c r="L192" s="78">
        <v>0</v>
      </c>
      <c r="M192" s="71" t="s">
        <v>348</v>
      </c>
      <c r="N192" s="80">
        <v>1</v>
      </c>
    </row>
    <row r="193" spans="1:14" ht="21.95" customHeight="1">
      <c r="A193" s="71">
        <v>187</v>
      </c>
      <c r="B193" s="154" t="s">
        <v>114</v>
      </c>
      <c r="C193" s="231" t="s">
        <v>85</v>
      </c>
      <c r="D193" s="155" t="s">
        <v>115</v>
      </c>
      <c r="E193" s="155" t="s">
        <v>53</v>
      </c>
      <c r="F193" s="156" t="s">
        <v>329</v>
      </c>
      <c r="G193" s="156" t="s">
        <v>77</v>
      </c>
      <c r="H193" s="156" t="s">
        <v>333</v>
      </c>
      <c r="I193" s="74" t="s">
        <v>337</v>
      </c>
      <c r="J193" s="150" t="s">
        <v>342</v>
      </c>
      <c r="K193" s="77">
        <v>8</v>
      </c>
      <c r="L193" s="78">
        <v>0</v>
      </c>
      <c r="M193" s="71" t="s">
        <v>348</v>
      </c>
      <c r="N193" s="80">
        <v>1</v>
      </c>
    </row>
    <row r="194" spans="1:14" ht="21.95" customHeight="1">
      <c r="A194" s="74">
        <v>188</v>
      </c>
      <c r="B194" s="154" t="s">
        <v>130</v>
      </c>
      <c r="C194" s="231" t="s">
        <v>85</v>
      </c>
      <c r="D194" s="155" t="s">
        <v>115</v>
      </c>
      <c r="E194" s="155" t="s">
        <v>53</v>
      </c>
      <c r="F194" s="156" t="s">
        <v>329</v>
      </c>
      <c r="G194" s="156" t="s">
        <v>77</v>
      </c>
      <c r="H194" s="156" t="s">
        <v>333</v>
      </c>
      <c r="I194" s="74" t="s">
        <v>337</v>
      </c>
      <c r="J194" s="150" t="s">
        <v>342</v>
      </c>
      <c r="K194" s="77">
        <v>8</v>
      </c>
      <c r="L194" s="78">
        <v>0</v>
      </c>
      <c r="M194" s="71" t="s">
        <v>348</v>
      </c>
      <c r="N194" s="80">
        <v>1</v>
      </c>
    </row>
    <row r="195" spans="1:14" ht="21.95" customHeight="1">
      <c r="A195" s="71">
        <v>189</v>
      </c>
      <c r="B195" s="154" t="s">
        <v>131</v>
      </c>
      <c r="C195" s="231" t="s">
        <v>85</v>
      </c>
      <c r="D195" s="155" t="s">
        <v>115</v>
      </c>
      <c r="E195" s="155" t="s">
        <v>53</v>
      </c>
      <c r="F195" s="156" t="s">
        <v>329</v>
      </c>
      <c r="G195" s="156" t="s">
        <v>77</v>
      </c>
      <c r="H195" s="156" t="s">
        <v>333</v>
      </c>
      <c r="I195" s="74" t="s">
        <v>337</v>
      </c>
      <c r="J195" s="150" t="s">
        <v>342</v>
      </c>
      <c r="K195" s="77">
        <v>8</v>
      </c>
      <c r="L195" s="78">
        <v>0</v>
      </c>
      <c r="M195" s="71" t="s">
        <v>348</v>
      </c>
      <c r="N195" s="80">
        <v>1</v>
      </c>
    </row>
    <row r="196" spans="1:14" ht="21.95" customHeight="1">
      <c r="A196" s="74">
        <v>190</v>
      </c>
      <c r="B196" s="154" t="s">
        <v>132</v>
      </c>
      <c r="C196" s="231" t="s">
        <v>85</v>
      </c>
      <c r="D196" s="155" t="s">
        <v>115</v>
      </c>
      <c r="E196" s="155" t="s">
        <v>53</v>
      </c>
      <c r="F196" s="156" t="s">
        <v>329</v>
      </c>
      <c r="G196" s="156" t="s">
        <v>77</v>
      </c>
      <c r="H196" s="156" t="s">
        <v>333</v>
      </c>
      <c r="I196" s="74" t="s">
        <v>337</v>
      </c>
      <c r="J196" s="150" t="s">
        <v>342</v>
      </c>
      <c r="K196" s="77">
        <v>8</v>
      </c>
      <c r="L196" s="78">
        <v>0</v>
      </c>
      <c r="M196" s="71" t="s">
        <v>348</v>
      </c>
      <c r="N196" s="80">
        <v>1</v>
      </c>
    </row>
    <row r="197" spans="1:14" ht="21.95" customHeight="1">
      <c r="A197" s="71">
        <v>191</v>
      </c>
      <c r="B197" s="154" t="s">
        <v>251</v>
      </c>
      <c r="C197" s="231" t="s">
        <v>85</v>
      </c>
      <c r="D197" s="155" t="s">
        <v>115</v>
      </c>
      <c r="E197" s="155" t="s">
        <v>53</v>
      </c>
      <c r="F197" s="156" t="s">
        <v>329</v>
      </c>
      <c r="G197" s="156" t="s">
        <v>77</v>
      </c>
      <c r="H197" s="156" t="s">
        <v>333</v>
      </c>
      <c r="I197" s="74" t="s">
        <v>337</v>
      </c>
      <c r="J197" s="150" t="s">
        <v>342</v>
      </c>
      <c r="K197" s="77">
        <v>8</v>
      </c>
      <c r="L197" s="78">
        <v>0</v>
      </c>
      <c r="M197" s="71" t="s">
        <v>348</v>
      </c>
      <c r="N197" s="80">
        <v>1</v>
      </c>
    </row>
    <row r="198" spans="1:14" ht="21.95" customHeight="1">
      <c r="A198" s="74">
        <v>192</v>
      </c>
      <c r="B198" s="154" t="s">
        <v>133</v>
      </c>
      <c r="C198" s="231" t="s">
        <v>85</v>
      </c>
      <c r="D198" s="155" t="s">
        <v>115</v>
      </c>
      <c r="E198" s="155" t="s">
        <v>53</v>
      </c>
      <c r="F198" s="156" t="s">
        <v>329</v>
      </c>
      <c r="G198" s="156" t="s">
        <v>77</v>
      </c>
      <c r="H198" s="156" t="s">
        <v>333</v>
      </c>
      <c r="I198" s="74" t="s">
        <v>337</v>
      </c>
      <c r="J198" s="150" t="s">
        <v>342</v>
      </c>
      <c r="K198" s="77">
        <v>8</v>
      </c>
      <c r="L198" s="78">
        <v>0</v>
      </c>
      <c r="M198" s="71" t="s">
        <v>348</v>
      </c>
      <c r="N198" s="80">
        <v>1</v>
      </c>
    </row>
    <row r="199" spans="1:14" ht="21.95" customHeight="1">
      <c r="A199" s="71">
        <v>193</v>
      </c>
      <c r="B199" s="154" t="s">
        <v>128</v>
      </c>
      <c r="C199" s="231" t="s">
        <v>85</v>
      </c>
      <c r="D199" s="155" t="s">
        <v>115</v>
      </c>
      <c r="E199" s="155" t="s">
        <v>53</v>
      </c>
      <c r="F199" s="156" t="s">
        <v>329</v>
      </c>
      <c r="G199" s="156" t="s">
        <v>77</v>
      </c>
      <c r="H199" s="156" t="s">
        <v>333</v>
      </c>
      <c r="I199" s="74" t="s">
        <v>337</v>
      </c>
      <c r="J199" s="150" t="s">
        <v>342</v>
      </c>
      <c r="K199" s="77">
        <v>8</v>
      </c>
      <c r="L199" s="78">
        <v>0</v>
      </c>
      <c r="M199" s="71" t="s">
        <v>348</v>
      </c>
      <c r="N199" s="80">
        <v>1</v>
      </c>
    </row>
    <row r="200" spans="1:14" ht="21.95" customHeight="1">
      <c r="A200" s="74">
        <v>194</v>
      </c>
      <c r="B200" s="154" t="s">
        <v>137</v>
      </c>
      <c r="C200" s="231" t="s">
        <v>85</v>
      </c>
      <c r="D200" s="155" t="s">
        <v>115</v>
      </c>
      <c r="E200" s="155" t="s">
        <v>53</v>
      </c>
      <c r="F200" s="156" t="s">
        <v>329</v>
      </c>
      <c r="G200" s="156" t="s">
        <v>77</v>
      </c>
      <c r="H200" s="156" t="s">
        <v>333</v>
      </c>
      <c r="I200" s="74" t="s">
        <v>337</v>
      </c>
      <c r="J200" s="150" t="s">
        <v>342</v>
      </c>
      <c r="K200" s="77">
        <v>8</v>
      </c>
      <c r="L200" s="78">
        <v>0</v>
      </c>
      <c r="M200" s="71" t="s">
        <v>348</v>
      </c>
      <c r="N200" s="80">
        <v>1</v>
      </c>
    </row>
    <row r="201" spans="1:14" ht="21.95" customHeight="1">
      <c r="A201" s="71">
        <v>195</v>
      </c>
      <c r="B201" s="154" t="s">
        <v>138</v>
      </c>
      <c r="C201" s="231" t="s">
        <v>66</v>
      </c>
      <c r="D201" s="155" t="s">
        <v>115</v>
      </c>
      <c r="E201" s="155" t="s">
        <v>53</v>
      </c>
      <c r="F201" s="156" t="s">
        <v>329</v>
      </c>
      <c r="G201" s="156" t="s">
        <v>77</v>
      </c>
      <c r="H201" s="156" t="s">
        <v>333</v>
      </c>
      <c r="I201" s="74" t="s">
        <v>337</v>
      </c>
      <c r="J201" s="150" t="s">
        <v>342</v>
      </c>
      <c r="K201" s="77">
        <v>8</v>
      </c>
      <c r="L201" s="78">
        <v>0</v>
      </c>
      <c r="M201" s="71" t="s">
        <v>348</v>
      </c>
      <c r="N201" s="80">
        <v>1</v>
      </c>
    </row>
    <row r="202" spans="1:14" ht="21.95" customHeight="1">
      <c r="A202" s="74">
        <v>196</v>
      </c>
      <c r="B202" s="154" t="s">
        <v>134</v>
      </c>
      <c r="C202" s="231" t="s">
        <v>135</v>
      </c>
      <c r="D202" s="155" t="s">
        <v>115</v>
      </c>
      <c r="E202" s="155" t="s">
        <v>53</v>
      </c>
      <c r="F202" s="156" t="s">
        <v>329</v>
      </c>
      <c r="G202" s="156" t="s">
        <v>77</v>
      </c>
      <c r="H202" s="156" t="s">
        <v>333</v>
      </c>
      <c r="I202" s="74" t="s">
        <v>337</v>
      </c>
      <c r="J202" s="150" t="s">
        <v>342</v>
      </c>
      <c r="K202" s="77">
        <v>8</v>
      </c>
      <c r="L202" s="78">
        <v>0</v>
      </c>
      <c r="M202" s="71" t="s">
        <v>348</v>
      </c>
      <c r="N202" s="80">
        <v>1</v>
      </c>
    </row>
    <row r="203" spans="1:14" ht="21.95" customHeight="1">
      <c r="A203" s="71">
        <v>197</v>
      </c>
      <c r="B203" s="154" t="s">
        <v>136</v>
      </c>
      <c r="C203" s="231" t="s">
        <v>135</v>
      </c>
      <c r="D203" s="155" t="s">
        <v>115</v>
      </c>
      <c r="E203" s="155" t="s">
        <v>53</v>
      </c>
      <c r="F203" s="156" t="s">
        <v>329</v>
      </c>
      <c r="G203" s="156" t="s">
        <v>77</v>
      </c>
      <c r="H203" s="156" t="s">
        <v>333</v>
      </c>
      <c r="I203" s="74" t="s">
        <v>337</v>
      </c>
      <c r="J203" s="150" t="s">
        <v>342</v>
      </c>
      <c r="K203" s="77">
        <v>8</v>
      </c>
      <c r="L203" s="78">
        <v>0</v>
      </c>
      <c r="M203" s="71" t="s">
        <v>348</v>
      </c>
      <c r="N203" s="80">
        <v>1</v>
      </c>
    </row>
    <row r="204" spans="1:14" ht="21.95" customHeight="1">
      <c r="A204" s="74">
        <v>198</v>
      </c>
      <c r="B204" s="154" t="s">
        <v>252</v>
      </c>
      <c r="C204" s="231" t="s">
        <v>135</v>
      </c>
      <c r="D204" s="155" t="s">
        <v>115</v>
      </c>
      <c r="E204" s="155" t="s">
        <v>53</v>
      </c>
      <c r="F204" s="156" t="s">
        <v>329</v>
      </c>
      <c r="G204" s="156" t="s">
        <v>77</v>
      </c>
      <c r="H204" s="156" t="s">
        <v>333</v>
      </c>
      <c r="I204" s="74" t="s">
        <v>337</v>
      </c>
      <c r="J204" s="150" t="s">
        <v>342</v>
      </c>
      <c r="K204" s="77">
        <v>8</v>
      </c>
      <c r="L204" s="78">
        <v>0</v>
      </c>
      <c r="M204" s="71" t="s">
        <v>348</v>
      </c>
      <c r="N204" s="80">
        <v>1</v>
      </c>
    </row>
    <row r="205" spans="1:14" ht="21.95" customHeight="1">
      <c r="A205" s="71">
        <v>199</v>
      </c>
      <c r="B205" s="154" t="s">
        <v>139</v>
      </c>
      <c r="C205" s="231" t="s">
        <v>94</v>
      </c>
      <c r="D205" s="155" t="s">
        <v>115</v>
      </c>
      <c r="E205" s="155" t="s">
        <v>67</v>
      </c>
      <c r="F205" s="156" t="s">
        <v>329</v>
      </c>
      <c r="G205" s="156" t="s">
        <v>77</v>
      </c>
      <c r="H205" s="156" t="s">
        <v>333</v>
      </c>
      <c r="I205" s="74" t="s">
        <v>337</v>
      </c>
      <c r="J205" s="150" t="s">
        <v>342</v>
      </c>
      <c r="K205" s="77">
        <v>8</v>
      </c>
      <c r="L205" s="78">
        <v>0</v>
      </c>
      <c r="M205" s="71" t="s">
        <v>348</v>
      </c>
      <c r="N205" s="80">
        <v>1</v>
      </c>
    </row>
    <row r="206" spans="1:14" ht="21.95" customHeight="1">
      <c r="A206" s="74">
        <v>200</v>
      </c>
      <c r="B206" s="154" t="s">
        <v>140</v>
      </c>
      <c r="C206" s="231" t="s">
        <v>94</v>
      </c>
      <c r="D206" s="155" t="s">
        <v>115</v>
      </c>
      <c r="E206" s="155" t="s">
        <v>67</v>
      </c>
      <c r="F206" s="156" t="s">
        <v>329</v>
      </c>
      <c r="G206" s="156" t="s">
        <v>77</v>
      </c>
      <c r="H206" s="156" t="s">
        <v>333</v>
      </c>
      <c r="I206" s="74" t="s">
        <v>337</v>
      </c>
      <c r="J206" s="150" t="s">
        <v>342</v>
      </c>
      <c r="K206" s="77">
        <v>8</v>
      </c>
      <c r="L206" s="78">
        <v>0</v>
      </c>
      <c r="M206" s="71" t="s">
        <v>348</v>
      </c>
      <c r="N206" s="80">
        <v>1</v>
      </c>
    </row>
    <row r="207" spans="1:14" ht="21.95" customHeight="1">
      <c r="A207" s="71">
        <v>201</v>
      </c>
      <c r="B207" s="154" t="s">
        <v>142</v>
      </c>
      <c r="C207" s="231" t="s">
        <v>94</v>
      </c>
      <c r="D207" s="155" t="s">
        <v>115</v>
      </c>
      <c r="E207" s="155" t="s">
        <v>67</v>
      </c>
      <c r="F207" s="156" t="s">
        <v>329</v>
      </c>
      <c r="G207" s="156" t="s">
        <v>77</v>
      </c>
      <c r="H207" s="156" t="s">
        <v>333</v>
      </c>
      <c r="I207" s="74" t="s">
        <v>337</v>
      </c>
      <c r="J207" s="150" t="s">
        <v>342</v>
      </c>
      <c r="K207" s="77">
        <v>8</v>
      </c>
      <c r="L207" s="78">
        <v>0</v>
      </c>
      <c r="M207" s="71" t="s">
        <v>348</v>
      </c>
      <c r="N207" s="80">
        <v>1</v>
      </c>
    </row>
    <row r="208" spans="1:14" ht="21.95" customHeight="1">
      <c r="A208" s="74">
        <v>202</v>
      </c>
      <c r="B208" s="154" t="s">
        <v>143</v>
      </c>
      <c r="C208" s="231" t="s">
        <v>94</v>
      </c>
      <c r="D208" s="155" t="s">
        <v>115</v>
      </c>
      <c r="E208" s="155" t="s">
        <v>67</v>
      </c>
      <c r="F208" s="156" t="s">
        <v>329</v>
      </c>
      <c r="G208" s="156" t="s">
        <v>77</v>
      </c>
      <c r="H208" s="156" t="s">
        <v>333</v>
      </c>
      <c r="I208" s="74" t="s">
        <v>337</v>
      </c>
      <c r="J208" s="150" t="s">
        <v>342</v>
      </c>
      <c r="K208" s="77">
        <v>8</v>
      </c>
      <c r="L208" s="78">
        <v>0</v>
      </c>
      <c r="M208" s="71" t="s">
        <v>348</v>
      </c>
      <c r="N208" s="80">
        <v>1</v>
      </c>
    </row>
    <row r="209" spans="1:14" ht="21.95" customHeight="1">
      <c r="A209" s="71">
        <v>203</v>
      </c>
      <c r="B209" s="154" t="s">
        <v>144</v>
      </c>
      <c r="C209" s="231" t="s">
        <v>94</v>
      </c>
      <c r="D209" s="155" t="s">
        <v>115</v>
      </c>
      <c r="E209" s="155" t="s">
        <v>67</v>
      </c>
      <c r="F209" s="156" t="s">
        <v>329</v>
      </c>
      <c r="G209" s="156" t="s">
        <v>77</v>
      </c>
      <c r="H209" s="156" t="s">
        <v>333</v>
      </c>
      <c r="I209" s="74" t="s">
        <v>337</v>
      </c>
      <c r="J209" s="150" t="s">
        <v>342</v>
      </c>
      <c r="K209" s="77">
        <v>8</v>
      </c>
      <c r="L209" s="78">
        <v>0</v>
      </c>
      <c r="M209" s="71" t="s">
        <v>348</v>
      </c>
      <c r="N209" s="80">
        <v>1</v>
      </c>
    </row>
    <row r="210" spans="1:14" ht="21.95" customHeight="1">
      <c r="A210" s="74">
        <v>204</v>
      </c>
      <c r="B210" s="154" t="s">
        <v>145</v>
      </c>
      <c r="C210" s="231" t="s">
        <v>94</v>
      </c>
      <c r="D210" s="155" t="s">
        <v>115</v>
      </c>
      <c r="E210" s="155" t="s">
        <v>67</v>
      </c>
      <c r="F210" s="156" t="s">
        <v>329</v>
      </c>
      <c r="G210" s="156" t="s">
        <v>77</v>
      </c>
      <c r="H210" s="156" t="s">
        <v>333</v>
      </c>
      <c r="I210" s="74" t="s">
        <v>337</v>
      </c>
      <c r="J210" s="150" t="s">
        <v>342</v>
      </c>
      <c r="K210" s="77">
        <v>8</v>
      </c>
      <c r="L210" s="78">
        <v>0</v>
      </c>
      <c r="M210" s="71" t="s">
        <v>348</v>
      </c>
      <c r="N210" s="80">
        <v>1</v>
      </c>
    </row>
    <row r="211" spans="1:14" ht="21.95" customHeight="1">
      <c r="A211" s="71">
        <v>205</v>
      </c>
      <c r="B211" s="154" t="s">
        <v>146</v>
      </c>
      <c r="C211" s="231" t="s">
        <v>94</v>
      </c>
      <c r="D211" s="155" t="s">
        <v>115</v>
      </c>
      <c r="E211" s="155" t="s">
        <v>67</v>
      </c>
      <c r="F211" s="156" t="s">
        <v>329</v>
      </c>
      <c r="G211" s="156" t="s">
        <v>77</v>
      </c>
      <c r="H211" s="156" t="s">
        <v>333</v>
      </c>
      <c r="I211" s="74" t="s">
        <v>337</v>
      </c>
      <c r="J211" s="150" t="s">
        <v>342</v>
      </c>
      <c r="K211" s="77">
        <v>8</v>
      </c>
      <c r="L211" s="78">
        <v>0</v>
      </c>
      <c r="M211" s="71" t="s">
        <v>348</v>
      </c>
      <c r="N211" s="80">
        <v>1</v>
      </c>
    </row>
    <row r="212" spans="1:14" ht="21.95" customHeight="1">
      <c r="A212" s="74">
        <v>206</v>
      </c>
      <c r="B212" s="79" t="s">
        <v>116</v>
      </c>
      <c r="C212" s="232" t="s">
        <v>94</v>
      </c>
      <c r="D212" s="75" t="s">
        <v>115</v>
      </c>
      <c r="E212" s="75" t="s">
        <v>67</v>
      </c>
      <c r="F212" s="122" t="s">
        <v>329</v>
      </c>
      <c r="G212" s="122" t="s">
        <v>77</v>
      </c>
      <c r="H212" s="122" t="s">
        <v>333</v>
      </c>
      <c r="I212" s="74" t="s">
        <v>337</v>
      </c>
      <c r="J212" s="150" t="s">
        <v>342</v>
      </c>
      <c r="K212" s="77">
        <v>8</v>
      </c>
      <c r="L212" s="78">
        <v>0</v>
      </c>
      <c r="M212" s="71" t="s">
        <v>348</v>
      </c>
      <c r="N212" s="80">
        <v>1</v>
      </c>
    </row>
    <row r="213" spans="1:14" ht="21.95" customHeight="1">
      <c r="A213" s="71">
        <v>207</v>
      </c>
      <c r="B213" s="79" t="s">
        <v>147</v>
      </c>
      <c r="C213" s="232" t="s">
        <v>94</v>
      </c>
      <c r="D213" s="75" t="s">
        <v>115</v>
      </c>
      <c r="E213" s="75" t="s">
        <v>67</v>
      </c>
      <c r="F213" s="122" t="s">
        <v>329</v>
      </c>
      <c r="G213" s="122" t="s">
        <v>77</v>
      </c>
      <c r="H213" s="122" t="s">
        <v>333</v>
      </c>
      <c r="I213" s="74" t="s">
        <v>337</v>
      </c>
      <c r="J213" s="150" t="s">
        <v>342</v>
      </c>
      <c r="K213" s="77">
        <v>8</v>
      </c>
      <c r="L213" s="78">
        <v>0</v>
      </c>
      <c r="M213" s="71" t="s">
        <v>348</v>
      </c>
      <c r="N213" s="80">
        <v>1</v>
      </c>
    </row>
    <row r="214" spans="1:14" ht="21.95" customHeight="1">
      <c r="A214" s="74">
        <v>208</v>
      </c>
      <c r="B214" s="79" t="s">
        <v>231</v>
      </c>
      <c r="C214" s="232" t="s">
        <v>94</v>
      </c>
      <c r="D214" s="75" t="s">
        <v>115</v>
      </c>
      <c r="E214" s="75" t="s">
        <v>67</v>
      </c>
      <c r="F214" s="122" t="s">
        <v>329</v>
      </c>
      <c r="G214" s="122" t="s">
        <v>77</v>
      </c>
      <c r="H214" s="122" t="s">
        <v>333</v>
      </c>
      <c r="I214" s="74" t="s">
        <v>337</v>
      </c>
      <c r="J214" s="150" t="s">
        <v>342</v>
      </c>
      <c r="K214" s="77">
        <v>8</v>
      </c>
      <c r="L214" s="78">
        <v>0</v>
      </c>
      <c r="M214" s="71" t="s">
        <v>348</v>
      </c>
      <c r="N214" s="80">
        <v>1</v>
      </c>
    </row>
    <row r="215" spans="1:14" ht="21.95" customHeight="1">
      <c r="A215" s="71">
        <v>209</v>
      </c>
      <c r="B215" s="79" t="s">
        <v>148</v>
      </c>
      <c r="C215" s="232" t="s">
        <v>94</v>
      </c>
      <c r="D215" s="75" t="s">
        <v>115</v>
      </c>
      <c r="E215" s="75" t="s">
        <v>67</v>
      </c>
      <c r="F215" s="122" t="s">
        <v>329</v>
      </c>
      <c r="G215" s="122" t="s">
        <v>77</v>
      </c>
      <c r="H215" s="122" t="s">
        <v>333</v>
      </c>
      <c r="I215" s="74" t="s">
        <v>337</v>
      </c>
      <c r="J215" s="150" t="s">
        <v>342</v>
      </c>
      <c r="K215" s="77">
        <v>8</v>
      </c>
      <c r="L215" s="78">
        <v>0</v>
      </c>
      <c r="M215" s="71" t="s">
        <v>348</v>
      </c>
      <c r="N215" s="80">
        <v>1</v>
      </c>
    </row>
    <row r="216" spans="1:14" ht="21.95" customHeight="1">
      <c r="A216" s="74">
        <v>210</v>
      </c>
      <c r="B216" s="79" t="s">
        <v>149</v>
      </c>
      <c r="C216" s="232" t="s">
        <v>94</v>
      </c>
      <c r="D216" s="75" t="s">
        <v>115</v>
      </c>
      <c r="E216" s="75" t="s">
        <v>67</v>
      </c>
      <c r="F216" s="122" t="s">
        <v>329</v>
      </c>
      <c r="G216" s="122" t="s">
        <v>77</v>
      </c>
      <c r="H216" s="122" t="s">
        <v>333</v>
      </c>
      <c r="I216" s="74" t="s">
        <v>337</v>
      </c>
      <c r="J216" s="150" t="s">
        <v>342</v>
      </c>
      <c r="K216" s="77">
        <v>8</v>
      </c>
      <c r="L216" s="78">
        <v>0</v>
      </c>
      <c r="M216" s="71" t="s">
        <v>348</v>
      </c>
      <c r="N216" s="80">
        <v>1</v>
      </c>
    </row>
    <row r="217" spans="1:14" ht="21.95" customHeight="1">
      <c r="A217" s="71">
        <v>211</v>
      </c>
      <c r="B217" s="79" t="s">
        <v>150</v>
      </c>
      <c r="C217" s="232" t="s">
        <v>94</v>
      </c>
      <c r="D217" s="75" t="s">
        <v>115</v>
      </c>
      <c r="E217" s="75" t="s">
        <v>67</v>
      </c>
      <c r="F217" s="122" t="s">
        <v>329</v>
      </c>
      <c r="G217" s="122" t="s">
        <v>77</v>
      </c>
      <c r="H217" s="122" t="s">
        <v>333</v>
      </c>
      <c r="I217" s="74" t="s">
        <v>337</v>
      </c>
      <c r="J217" s="150" t="s">
        <v>342</v>
      </c>
      <c r="K217" s="77">
        <v>8</v>
      </c>
      <c r="L217" s="78">
        <v>0</v>
      </c>
      <c r="M217" s="71" t="s">
        <v>348</v>
      </c>
      <c r="N217" s="80">
        <v>1</v>
      </c>
    </row>
    <row r="218" spans="1:14" ht="21.95" customHeight="1">
      <c r="A218" s="74">
        <v>212</v>
      </c>
      <c r="B218" s="79" t="s">
        <v>151</v>
      </c>
      <c r="C218" s="232" t="s">
        <v>94</v>
      </c>
      <c r="D218" s="75" t="s">
        <v>115</v>
      </c>
      <c r="E218" s="75" t="s">
        <v>67</v>
      </c>
      <c r="F218" s="122" t="s">
        <v>329</v>
      </c>
      <c r="G218" s="122" t="s">
        <v>77</v>
      </c>
      <c r="H218" s="122" t="s">
        <v>333</v>
      </c>
      <c r="I218" s="74" t="s">
        <v>337</v>
      </c>
      <c r="J218" s="150" t="s">
        <v>342</v>
      </c>
      <c r="K218" s="77">
        <v>8</v>
      </c>
      <c r="L218" s="78">
        <v>0</v>
      </c>
      <c r="M218" s="71" t="s">
        <v>348</v>
      </c>
      <c r="N218" s="80">
        <v>1</v>
      </c>
    </row>
    <row r="219" spans="1:14" ht="21.95" customHeight="1">
      <c r="A219" s="71">
        <v>213</v>
      </c>
      <c r="B219" s="79" t="s">
        <v>152</v>
      </c>
      <c r="C219" s="232" t="s">
        <v>94</v>
      </c>
      <c r="D219" s="75" t="s">
        <v>115</v>
      </c>
      <c r="E219" s="75" t="s">
        <v>67</v>
      </c>
      <c r="F219" s="122" t="s">
        <v>329</v>
      </c>
      <c r="G219" s="122" t="s">
        <v>77</v>
      </c>
      <c r="H219" s="122" t="s">
        <v>333</v>
      </c>
      <c r="I219" s="74" t="s">
        <v>337</v>
      </c>
      <c r="J219" s="150" t="s">
        <v>342</v>
      </c>
      <c r="K219" s="77">
        <v>8</v>
      </c>
      <c r="L219" s="78">
        <v>0</v>
      </c>
      <c r="M219" s="71" t="s">
        <v>348</v>
      </c>
      <c r="N219" s="80">
        <v>1</v>
      </c>
    </row>
    <row r="220" spans="1:14" ht="21.95" customHeight="1">
      <c r="A220" s="74">
        <v>214</v>
      </c>
      <c r="B220" s="79" t="s">
        <v>153</v>
      </c>
      <c r="C220" s="232" t="s">
        <v>94</v>
      </c>
      <c r="D220" s="75" t="s">
        <v>115</v>
      </c>
      <c r="E220" s="75" t="s">
        <v>67</v>
      </c>
      <c r="F220" s="122" t="s">
        <v>329</v>
      </c>
      <c r="G220" s="122" t="s">
        <v>77</v>
      </c>
      <c r="H220" s="122" t="s">
        <v>333</v>
      </c>
      <c r="I220" s="74" t="s">
        <v>337</v>
      </c>
      <c r="J220" s="150" t="s">
        <v>342</v>
      </c>
      <c r="K220" s="77">
        <v>8</v>
      </c>
      <c r="L220" s="78">
        <v>0</v>
      </c>
      <c r="M220" s="71" t="s">
        <v>348</v>
      </c>
      <c r="N220" s="80">
        <v>1</v>
      </c>
    </row>
    <row r="221" spans="1:14" ht="21.95" customHeight="1">
      <c r="A221" s="71">
        <v>215</v>
      </c>
      <c r="B221" s="79" t="s">
        <v>154</v>
      </c>
      <c r="C221" s="232" t="s">
        <v>94</v>
      </c>
      <c r="D221" s="75" t="s">
        <v>115</v>
      </c>
      <c r="E221" s="75" t="s">
        <v>67</v>
      </c>
      <c r="F221" s="122" t="s">
        <v>329</v>
      </c>
      <c r="G221" s="122" t="s">
        <v>77</v>
      </c>
      <c r="H221" s="122" t="s">
        <v>333</v>
      </c>
      <c r="I221" s="74" t="s">
        <v>337</v>
      </c>
      <c r="J221" s="150" t="s">
        <v>342</v>
      </c>
      <c r="K221" s="77">
        <v>8</v>
      </c>
      <c r="L221" s="78">
        <v>0</v>
      </c>
      <c r="M221" s="71" t="s">
        <v>348</v>
      </c>
      <c r="N221" s="80">
        <v>1</v>
      </c>
    </row>
    <row r="222" spans="1:14" ht="21.95" customHeight="1">
      <c r="A222" s="74">
        <v>216</v>
      </c>
      <c r="B222" s="79" t="s">
        <v>156</v>
      </c>
      <c r="C222" s="232" t="s">
        <v>94</v>
      </c>
      <c r="D222" s="75" t="s">
        <v>115</v>
      </c>
      <c r="E222" s="75" t="s">
        <v>67</v>
      </c>
      <c r="F222" s="122" t="s">
        <v>329</v>
      </c>
      <c r="G222" s="122" t="s">
        <v>77</v>
      </c>
      <c r="H222" s="122" t="s">
        <v>333</v>
      </c>
      <c r="I222" s="74" t="s">
        <v>337</v>
      </c>
      <c r="J222" s="150" t="s">
        <v>342</v>
      </c>
      <c r="K222" s="77">
        <v>8</v>
      </c>
      <c r="L222" s="78">
        <v>0</v>
      </c>
      <c r="M222" s="71" t="s">
        <v>348</v>
      </c>
      <c r="N222" s="80">
        <v>1</v>
      </c>
    </row>
    <row r="223" spans="1:14" ht="21.95" customHeight="1">
      <c r="A223" s="71">
        <v>217</v>
      </c>
      <c r="B223" s="79" t="s">
        <v>157</v>
      </c>
      <c r="C223" s="232" t="s">
        <v>94</v>
      </c>
      <c r="D223" s="75" t="s">
        <v>115</v>
      </c>
      <c r="E223" s="75" t="s">
        <v>67</v>
      </c>
      <c r="F223" s="122" t="s">
        <v>329</v>
      </c>
      <c r="G223" s="122" t="s">
        <v>77</v>
      </c>
      <c r="H223" s="122" t="s">
        <v>333</v>
      </c>
      <c r="I223" s="74" t="s">
        <v>337</v>
      </c>
      <c r="J223" s="150" t="s">
        <v>342</v>
      </c>
      <c r="K223" s="77">
        <v>8</v>
      </c>
      <c r="L223" s="78">
        <v>0</v>
      </c>
      <c r="M223" s="71" t="s">
        <v>348</v>
      </c>
      <c r="N223" s="80">
        <v>1</v>
      </c>
    </row>
    <row r="224" spans="1:14" ht="21.95" customHeight="1">
      <c r="A224" s="74">
        <v>218</v>
      </c>
      <c r="B224" s="79" t="s">
        <v>158</v>
      </c>
      <c r="C224" s="232" t="s">
        <v>94</v>
      </c>
      <c r="D224" s="75" t="s">
        <v>115</v>
      </c>
      <c r="E224" s="75" t="s">
        <v>67</v>
      </c>
      <c r="F224" s="122" t="s">
        <v>329</v>
      </c>
      <c r="G224" s="122" t="s">
        <v>77</v>
      </c>
      <c r="H224" s="122" t="s">
        <v>333</v>
      </c>
      <c r="I224" s="74" t="s">
        <v>337</v>
      </c>
      <c r="J224" s="150" t="s">
        <v>342</v>
      </c>
      <c r="K224" s="77">
        <v>8</v>
      </c>
      <c r="L224" s="78">
        <v>0</v>
      </c>
      <c r="M224" s="71" t="s">
        <v>348</v>
      </c>
      <c r="N224" s="80">
        <v>1</v>
      </c>
    </row>
    <row r="225" spans="1:14" ht="21.95" customHeight="1">
      <c r="A225" s="71">
        <v>219</v>
      </c>
      <c r="B225" s="79" t="s">
        <v>161</v>
      </c>
      <c r="C225" s="232" t="s">
        <v>94</v>
      </c>
      <c r="D225" s="75" t="s">
        <v>115</v>
      </c>
      <c r="E225" s="75" t="s">
        <v>67</v>
      </c>
      <c r="F225" s="122" t="s">
        <v>329</v>
      </c>
      <c r="G225" s="122" t="s">
        <v>77</v>
      </c>
      <c r="H225" s="122" t="s">
        <v>333</v>
      </c>
      <c r="I225" s="74" t="s">
        <v>337</v>
      </c>
      <c r="J225" s="150" t="s">
        <v>342</v>
      </c>
      <c r="K225" s="77">
        <v>8</v>
      </c>
      <c r="L225" s="78">
        <v>0</v>
      </c>
      <c r="M225" s="71" t="s">
        <v>348</v>
      </c>
      <c r="N225" s="80">
        <v>1</v>
      </c>
    </row>
    <row r="226" spans="1:14" ht="21.95" customHeight="1">
      <c r="A226" s="74">
        <v>220</v>
      </c>
      <c r="B226" s="79" t="s">
        <v>163</v>
      </c>
      <c r="C226" s="232" t="s">
        <v>94</v>
      </c>
      <c r="D226" s="75" t="s">
        <v>115</v>
      </c>
      <c r="E226" s="75" t="s">
        <v>67</v>
      </c>
      <c r="F226" s="122" t="s">
        <v>329</v>
      </c>
      <c r="G226" s="122" t="s">
        <v>77</v>
      </c>
      <c r="H226" s="122" t="s">
        <v>333</v>
      </c>
      <c r="I226" s="74" t="s">
        <v>337</v>
      </c>
      <c r="J226" s="150" t="s">
        <v>342</v>
      </c>
      <c r="K226" s="77">
        <v>8</v>
      </c>
      <c r="L226" s="78">
        <v>0</v>
      </c>
      <c r="M226" s="71" t="s">
        <v>348</v>
      </c>
      <c r="N226" s="80">
        <v>1</v>
      </c>
    </row>
    <row r="227" spans="1:14" ht="21.95" customHeight="1">
      <c r="A227" s="71">
        <v>221</v>
      </c>
      <c r="B227" s="79" t="s">
        <v>164</v>
      </c>
      <c r="C227" s="232" t="s">
        <v>94</v>
      </c>
      <c r="D227" s="75" t="s">
        <v>115</v>
      </c>
      <c r="E227" s="75" t="s">
        <v>67</v>
      </c>
      <c r="F227" s="122" t="s">
        <v>329</v>
      </c>
      <c r="G227" s="122" t="s">
        <v>77</v>
      </c>
      <c r="H227" s="122" t="s">
        <v>333</v>
      </c>
      <c r="I227" s="74" t="s">
        <v>337</v>
      </c>
      <c r="J227" s="150" t="s">
        <v>342</v>
      </c>
      <c r="K227" s="77">
        <v>8</v>
      </c>
      <c r="L227" s="78">
        <v>0</v>
      </c>
      <c r="M227" s="71" t="s">
        <v>348</v>
      </c>
      <c r="N227" s="80">
        <v>1</v>
      </c>
    </row>
    <row r="228" spans="1:14" ht="21.95" customHeight="1">
      <c r="A228" s="74">
        <v>222</v>
      </c>
      <c r="B228" s="79" t="s">
        <v>165</v>
      </c>
      <c r="C228" s="232" t="s">
        <v>94</v>
      </c>
      <c r="D228" s="75" t="s">
        <v>115</v>
      </c>
      <c r="E228" s="75" t="s">
        <v>67</v>
      </c>
      <c r="F228" s="122" t="s">
        <v>329</v>
      </c>
      <c r="G228" s="122" t="s">
        <v>77</v>
      </c>
      <c r="H228" s="122" t="s">
        <v>333</v>
      </c>
      <c r="I228" s="74" t="s">
        <v>337</v>
      </c>
      <c r="J228" s="150" t="s">
        <v>342</v>
      </c>
      <c r="K228" s="77">
        <v>8</v>
      </c>
      <c r="L228" s="78">
        <v>0</v>
      </c>
      <c r="M228" s="71" t="s">
        <v>348</v>
      </c>
      <c r="N228" s="80">
        <v>1</v>
      </c>
    </row>
    <row r="229" spans="1:14" ht="21.95" customHeight="1">
      <c r="A229" s="71">
        <v>223</v>
      </c>
      <c r="B229" s="79" t="s">
        <v>166</v>
      </c>
      <c r="C229" s="232" t="s">
        <v>94</v>
      </c>
      <c r="D229" s="75" t="s">
        <v>115</v>
      </c>
      <c r="E229" s="75" t="s">
        <v>67</v>
      </c>
      <c r="F229" s="122" t="s">
        <v>329</v>
      </c>
      <c r="G229" s="122" t="s">
        <v>77</v>
      </c>
      <c r="H229" s="122" t="s">
        <v>333</v>
      </c>
      <c r="I229" s="74" t="s">
        <v>337</v>
      </c>
      <c r="J229" s="150" t="s">
        <v>342</v>
      </c>
      <c r="K229" s="77">
        <v>8</v>
      </c>
      <c r="L229" s="78">
        <v>0</v>
      </c>
      <c r="M229" s="71" t="s">
        <v>348</v>
      </c>
      <c r="N229" s="80">
        <v>1</v>
      </c>
    </row>
    <row r="230" spans="1:14" ht="21.95" customHeight="1">
      <c r="A230" s="74">
        <v>224</v>
      </c>
      <c r="B230" s="79" t="s">
        <v>167</v>
      </c>
      <c r="C230" s="232" t="s">
        <v>94</v>
      </c>
      <c r="D230" s="75" t="s">
        <v>115</v>
      </c>
      <c r="E230" s="75" t="s">
        <v>67</v>
      </c>
      <c r="F230" s="122" t="s">
        <v>329</v>
      </c>
      <c r="G230" s="122" t="s">
        <v>77</v>
      </c>
      <c r="H230" s="122" t="s">
        <v>333</v>
      </c>
      <c r="I230" s="74" t="s">
        <v>337</v>
      </c>
      <c r="J230" s="150" t="s">
        <v>342</v>
      </c>
      <c r="K230" s="77">
        <v>8</v>
      </c>
      <c r="L230" s="78">
        <v>0</v>
      </c>
      <c r="M230" s="71" t="s">
        <v>348</v>
      </c>
      <c r="N230" s="80">
        <v>1</v>
      </c>
    </row>
    <row r="231" spans="1:14" ht="21.95" customHeight="1">
      <c r="A231" s="71">
        <v>225</v>
      </c>
      <c r="B231" s="79" t="s">
        <v>168</v>
      </c>
      <c r="C231" s="232" t="s">
        <v>94</v>
      </c>
      <c r="D231" s="75" t="s">
        <v>115</v>
      </c>
      <c r="E231" s="75" t="s">
        <v>67</v>
      </c>
      <c r="F231" s="122" t="s">
        <v>329</v>
      </c>
      <c r="G231" s="122" t="s">
        <v>77</v>
      </c>
      <c r="H231" s="122" t="s">
        <v>333</v>
      </c>
      <c r="I231" s="74" t="s">
        <v>337</v>
      </c>
      <c r="J231" s="150" t="s">
        <v>342</v>
      </c>
      <c r="K231" s="77">
        <v>8</v>
      </c>
      <c r="L231" s="78">
        <v>0</v>
      </c>
      <c r="M231" s="71" t="s">
        <v>348</v>
      </c>
      <c r="N231" s="80">
        <v>1</v>
      </c>
    </row>
    <row r="232" spans="1:14" ht="21.95" customHeight="1">
      <c r="A232" s="74">
        <v>226</v>
      </c>
      <c r="B232" s="79" t="s">
        <v>170</v>
      </c>
      <c r="C232" s="232" t="s">
        <v>94</v>
      </c>
      <c r="D232" s="75" t="s">
        <v>115</v>
      </c>
      <c r="E232" s="75" t="s">
        <v>67</v>
      </c>
      <c r="F232" s="122" t="s">
        <v>329</v>
      </c>
      <c r="G232" s="122" t="s">
        <v>77</v>
      </c>
      <c r="H232" s="122" t="s">
        <v>333</v>
      </c>
      <c r="I232" s="74" t="s">
        <v>337</v>
      </c>
      <c r="J232" s="150" t="s">
        <v>342</v>
      </c>
      <c r="K232" s="77">
        <v>8</v>
      </c>
      <c r="L232" s="78">
        <v>0</v>
      </c>
      <c r="M232" s="71" t="s">
        <v>348</v>
      </c>
      <c r="N232" s="80">
        <v>1</v>
      </c>
    </row>
    <row r="233" spans="1:14" ht="21.95" customHeight="1">
      <c r="A233" s="71">
        <v>227</v>
      </c>
      <c r="B233" s="79" t="s">
        <v>171</v>
      </c>
      <c r="C233" s="232" t="s">
        <v>94</v>
      </c>
      <c r="D233" s="75" t="s">
        <v>115</v>
      </c>
      <c r="E233" s="75" t="s">
        <v>67</v>
      </c>
      <c r="F233" s="122" t="s">
        <v>329</v>
      </c>
      <c r="G233" s="122" t="s">
        <v>77</v>
      </c>
      <c r="H233" s="122" t="s">
        <v>333</v>
      </c>
      <c r="I233" s="74" t="s">
        <v>337</v>
      </c>
      <c r="J233" s="150" t="s">
        <v>342</v>
      </c>
      <c r="K233" s="77">
        <v>8</v>
      </c>
      <c r="L233" s="78">
        <v>0</v>
      </c>
      <c r="M233" s="71" t="s">
        <v>348</v>
      </c>
      <c r="N233" s="80">
        <v>1</v>
      </c>
    </row>
    <row r="234" spans="1:14" ht="21.95" customHeight="1">
      <c r="A234" s="74">
        <v>228</v>
      </c>
      <c r="B234" s="79" t="s">
        <v>172</v>
      </c>
      <c r="C234" s="232" t="s">
        <v>94</v>
      </c>
      <c r="D234" s="75" t="s">
        <v>115</v>
      </c>
      <c r="E234" s="75" t="s">
        <v>67</v>
      </c>
      <c r="F234" s="122" t="s">
        <v>329</v>
      </c>
      <c r="G234" s="122" t="s">
        <v>77</v>
      </c>
      <c r="H234" s="122" t="s">
        <v>333</v>
      </c>
      <c r="I234" s="74" t="s">
        <v>337</v>
      </c>
      <c r="J234" s="150" t="s">
        <v>342</v>
      </c>
      <c r="K234" s="77">
        <v>8</v>
      </c>
      <c r="L234" s="78">
        <v>0</v>
      </c>
      <c r="M234" s="71" t="s">
        <v>348</v>
      </c>
      <c r="N234" s="80">
        <v>1</v>
      </c>
    </row>
    <row r="235" spans="1:14" ht="21.95" customHeight="1">
      <c r="A235" s="71">
        <v>229</v>
      </c>
      <c r="B235" s="79" t="s">
        <v>173</v>
      </c>
      <c r="C235" s="232" t="s">
        <v>94</v>
      </c>
      <c r="D235" s="75" t="s">
        <v>115</v>
      </c>
      <c r="E235" s="75" t="s">
        <v>67</v>
      </c>
      <c r="F235" s="122" t="s">
        <v>329</v>
      </c>
      <c r="G235" s="122" t="s">
        <v>77</v>
      </c>
      <c r="H235" s="122" t="s">
        <v>333</v>
      </c>
      <c r="I235" s="74" t="s">
        <v>337</v>
      </c>
      <c r="J235" s="150" t="s">
        <v>342</v>
      </c>
      <c r="K235" s="77">
        <v>8</v>
      </c>
      <c r="L235" s="78">
        <v>0</v>
      </c>
      <c r="M235" s="71" t="s">
        <v>348</v>
      </c>
      <c r="N235" s="80">
        <v>1</v>
      </c>
    </row>
    <row r="236" spans="1:14" ht="21.95" customHeight="1">
      <c r="A236" s="74">
        <v>230</v>
      </c>
      <c r="B236" s="79" t="s">
        <v>176</v>
      </c>
      <c r="C236" s="232" t="s">
        <v>94</v>
      </c>
      <c r="D236" s="75" t="s">
        <v>115</v>
      </c>
      <c r="E236" s="75" t="s">
        <v>67</v>
      </c>
      <c r="F236" s="122" t="s">
        <v>329</v>
      </c>
      <c r="G236" s="122" t="s">
        <v>77</v>
      </c>
      <c r="H236" s="122" t="s">
        <v>333</v>
      </c>
      <c r="I236" s="74" t="s">
        <v>337</v>
      </c>
      <c r="J236" s="150" t="s">
        <v>342</v>
      </c>
      <c r="K236" s="77">
        <v>8</v>
      </c>
      <c r="L236" s="78">
        <v>0</v>
      </c>
      <c r="M236" s="71" t="s">
        <v>348</v>
      </c>
      <c r="N236" s="80">
        <v>1</v>
      </c>
    </row>
    <row r="237" spans="1:14" ht="21.95" customHeight="1">
      <c r="A237" s="71">
        <v>231</v>
      </c>
      <c r="B237" s="79" t="s">
        <v>177</v>
      </c>
      <c r="C237" s="232" t="s">
        <v>94</v>
      </c>
      <c r="D237" s="75" t="s">
        <v>115</v>
      </c>
      <c r="E237" s="75" t="s">
        <v>67</v>
      </c>
      <c r="F237" s="122" t="s">
        <v>329</v>
      </c>
      <c r="G237" s="122" t="s">
        <v>77</v>
      </c>
      <c r="H237" s="122" t="s">
        <v>333</v>
      </c>
      <c r="I237" s="74" t="s">
        <v>337</v>
      </c>
      <c r="J237" s="150" t="s">
        <v>342</v>
      </c>
      <c r="K237" s="77">
        <v>8</v>
      </c>
      <c r="L237" s="78">
        <v>0</v>
      </c>
      <c r="M237" s="71" t="s">
        <v>348</v>
      </c>
      <c r="N237" s="80">
        <v>1</v>
      </c>
    </row>
    <row r="238" spans="1:14" ht="21.95" customHeight="1">
      <c r="A238" s="74">
        <v>232</v>
      </c>
      <c r="B238" s="79" t="s">
        <v>178</v>
      </c>
      <c r="C238" s="232" t="s">
        <v>94</v>
      </c>
      <c r="D238" s="75" t="s">
        <v>115</v>
      </c>
      <c r="E238" s="75" t="s">
        <v>67</v>
      </c>
      <c r="F238" s="122" t="s">
        <v>329</v>
      </c>
      <c r="G238" s="122" t="s">
        <v>77</v>
      </c>
      <c r="H238" s="122" t="s">
        <v>333</v>
      </c>
      <c r="I238" s="74" t="s">
        <v>337</v>
      </c>
      <c r="J238" s="150" t="s">
        <v>342</v>
      </c>
      <c r="K238" s="77">
        <v>8</v>
      </c>
      <c r="L238" s="78">
        <v>0</v>
      </c>
      <c r="M238" s="71" t="s">
        <v>348</v>
      </c>
      <c r="N238" s="80">
        <v>1</v>
      </c>
    </row>
    <row r="239" spans="1:14" ht="21.95" customHeight="1">
      <c r="A239" s="71">
        <v>233</v>
      </c>
      <c r="B239" s="79" t="s">
        <v>179</v>
      </c>
      <c r="C239" s="232" t="s">
        <v>94</v>
      </c>
      <c r="D239" s="75" t="s">
        <v>115</v>
      </c>
      <c r="E239" s="75" t="s">
        <v>67</v>
      </c>
      <c r="F239" s="122" t="s">
        <v>329</v>
      </c>
      <c r="G239" s="122" t="s">
        <v>77</v>
      </c>
      <c r="H239" s="122" t="s">
        <v>333</v>
      </c>
      <c r="I239" s="74" t="s">
        <v>337</v>
      </c>
      <c r="J239" s="150" t="s">
        <v>342</v>
      </c>
      <c r="K239" s="77">
        <v>8</v>
      </c>
      <c r="L239" s="78">
        <v>0</v>
      </c>
      <c r="M239" s="71" t="s">
        <v>348</v>
      </c>
      <c r="N239" s="80">
        <v>1</v>
      </c>
    </row>
    <row r="240" spans="1:14" ht="21.95" customHeight="1">
      <c r="A240" s="74">
        <v>234</v>
      </c>
      <c r="B240" s="79" t="s">
        <v>180</v>
      </c>
      <c r="C240" s="232" t="s">
        <v>94</v>
      </c>
      <c r="D240" s="75" t="s">
        <v>115</v>
      </c>
      <c r="E240" s="75" t="s">
        <v>67</v>
      </c>
      <c r="F240" s="122" t="s">
        <v>329</v>
      </c>
      <c r="G240" s="122" t="s">
        <v>77</v>
      </c>
      <c r="H240" s="122" t="s">
        <v>333</v>
      </c>
      <c r="I240" s="74" t="s">
        <v>337</v>
      </c>
      <c r="J240" s="150" t="s">
        <v>342</v>
      </c>
      <c r="K240" s="77">
        <v>8</v>
      </c>
      <c r="L240" s="78">
        <v>0</v>
      </c>
      <c r="M240" s="71" t="s">
        <v>348</v>
      </c>
      <c r="N240" s="80">
        <v>1</v>
      </c>
    </row>
    <row r="241" spans="1:14" ht="21.95" customHeight="1">
      <c r="A241" s="71">
        <v>235</v>
      </c>
      <c r="B241" s="79" t="s">
        <v>181</v>
      </c>
      <c r="C241" s="232" t="s">
        <v>94</v>
      </c>
      <c r="D241" s="75" t="s">
        <v>115</v>
      </c>
      <c r="E241" s="75" t="s">
        <v>67</v>
      </c>
      <c r="F241" s="122" t="s">
        <v>329</v>
      </c>
      <c r="G241" s="122" t="s">
        <v>77</v>
      </c>
      <c r="H241" s="122" t="s">
        <v>333</v>
      </c>
      <c r="I241" s="74" t="s">
        <v>337</v>
      </c>
      <c r="J241" s="150" t="s">
        <v>342</v>
      </c>
      <c r="K241" s="77">
        <v>8</v>
      </c>
      <c r="L241" s="78">
        <v>0</v>
      </c>
      <c r="M241" s="71" t="s">
        <v>348</v>
      </c>
      <c r="N241" s="80">
        <v>1</v>
      </c>
    </row>
    <row r="242" spans="1:14" ht="21.95" customHeight="1">
      <c r="A242" s="74">
        <v>236</v>
      </c>
      <c r="B242" s="79" t="s">
        <v>182</v>
      </c>
      <c r="C242" s="232" t="s">
        <v>94</v>
      </c>
      <c r="D242" s="75" t="s">
        <v>115</v>
      </c>
      <c r="E242" s="75" t="s">
        <v>67</v>
      </c>
      <c r="F242" s="122" t="s">
        <v>329</v>
      </c>
      <c r="G242" s="122" t="s">
        <v>77</v>
      </c>
      <c r="H242" s="122" t="s">
        <v>333</v>
      </c>
      <c r="I242" s="74" t="s">
        <v>337</v>
      </c>
      <c r="J242" s="150" t="s">
        <v>342</v>
      </c>
      <c r="K242" s="77">
        <v>8</v>
      </c>
      <c r="L242" s="78">
        <v>0</v>
      </c>
      <c r="M242" s="71" t="s">
        <v>348</v>
      </c>
      <c r="N242" s="80">
        <v>1</v>
      </c>
    </row>
    <row r="243" spans="1:14" ht="21.95" customHeight="1">
      <c r="A243" s="71">
        <v>237</v>
      </c>
      <c r="B243" s="79" t="s">
        <v>253</v>
      </c>
      <c r="C243" s="232" t="s">
        <v>94</v>
      </c>
      <c r="D243" s="75" t="s">
        <v>115</v>
      </c>
      <c r="E243" s="75" t="s">
        <v>67</v>
      </c>
      <c r="F243" s="122" t="s">
        <v>329</v>
      </c>
      <c r="G243" s="122" t="s">
        <v>77</v>
      </c>
      <c r="H243" s="122" t="s">
        <v>333</v>
      </c>
      <c r="I243" s="74" t="s">
        <v>337</v>
      </c>
      <c r="J243" s="150" t="s">
        <v>342</v>
      </c>
      <c r="K243" s="77">
        <v>8</v>
      </c>
      <c r="L243" s="78">
        <v>0</v>
      </c>
      <c r="M243" s="71" t="s">
        <v>348</v>
      </c>
      <c r="N243" s="80">
        <v>1</v>
      </c>
    </row>
    <row r="244" spans="1:14" ht="21.95" customHeight="1">
      <c r="A244" s="74">
        <v>238</v>
      </c>
      <c r="B244" s="79" t="s">
        <v>183</v>
      </c>
      <c r="C244" s="232" t="s">
        <v>94</v>
      </c>
      <c r="D244" s="75" t="s">
        <v>115</v>
      </c>
      <c r="E244" s="75" t="s">
        <v>67</v>
      </c>
      <c r="F244" s="122" t="s">
        <v>329</v>
      </c>
      <c r="G244" s="122" t="s">
        <v>77</v>
      </c>
      <c r="H244" s="122" t="s">
        <v>333</v>
      </c>
      <c r="I244" s="74" t="s">
        <v>337</v>
      </c>
      <c r="J244" s="150" t="s">
        <v>342</v>
      </c>
      <c r="K244" s="77">
        <v>8</v>
      </c>
      <c r="L244" s="78">
        <v>0</v>
      </c>
      <c r="M244" s="71" t="s">
        <v>348</v>
      </c>
      <c r="N244" s="80">
        <v>1</v>
      </c>
    </row>
    <row r="245" spans="1:14" ht="21.95" customHeight="1">
      <c r="A245" s="71">
        <v>239</v>
      </c>
      <c r="B245" s="79" t="s">
        <v>184</v>
      </c>
      <c r="C245" s="232" t="s">
        <v>94</v>
      </c>
      <c r="D245" s="75" t="s">
        <v>115</v>
      </c>
      <c r="E245" s="75" t="s">
        <v>67</v>
      </c>
      <c r="F245" s="122" t="s">
        <v>329</v>
      </c>
      <c r="G245" s="122" t="s">
        <v>77</v>
      </c>
      <c r="H245" s="122" t="s">
        <v>333</v>
      </c>
      <c r="I245" s="74" t="s">
        <v>337</v>
      </c>
      <c r="J245" s="150" t="s">
        <v>342</v>
      </c>
      <c r="K245" s="77">
        <v>8</v>
      </c>
      <c r="L245" s="78">
        <v>0</v>
      </c>
      <c r="M245" s="71" t="s">
        <v>348</v>
      </c>
      <c r="N245" s="80">
        <v>1</v>
      </c>
    </row>
    <row r="246" spans="1:14" ht="21.95" customHeight="1">
      <c r="A246" s="74">
        <v>240</v>
      </c>
      <c r="B246" s="79" t="s">
        <v>185</v>
      </c>
      <c r="C246" s="232" t="s">
        <v>94</v>
      </c>
      <c r="D246" s="75" t="s">
        <v>115</v>
      </c>
      <c r="E246" s="75" t="s">
        <v>67</v>
      </c>
      <c r="F246" s="122" t="s">
        <v>329</v>
      </c>
      <c r="G246" s="122" t="s">
        <v>77</v>
      </c>
      <c r="H246" s="122" t="s">
        <v>333</v>
      </c>
      <c r="I246" s="74" t="s">
        <v>337</v>
      </c>
      <c r="J246" s="150" t="s">
        <v>342</v>
      </c>
      <c r="K246" s="77">
        <v>8</v>
      </c>
      <c r="L246" s="78">
        <v>0</v>
      </c>
      <c r="M246" s="71" t="s">
        <v>348</v>
      </c>
      <c r="N246" s="80">
        <v>1</v>
      </c>
    </row>
    <row r="247" spans="1:14" ht="21.95" customHeight="1">
      <c r="A247" s="71">
        <v>241</v>
      </c>
      <c r="B247" s="79" t="s">
        <v>187</v>
      </c>
      <c r="C247" s="232" t="s">
        <v>94</v>
      </c>
      <c r="D247" s="75" t="s">
        <v>115</v>
      </c>
      <c r="E247" s="75" t="s">
        <v>67</v>
      </c>
      <c r="F247" s="122" t="s">
        <v>329</v>
      </c>
      <c r="G247" s="122" t="s">
        <v>77</v>
      </c>
      <c r="H247" s="122" t="s">
        <v>333</v>
      </c>
      <c r="I247" s="74" t="s">
        <v>337</v>
      </c>
      <c r="J247" s="150" t="s">
        <v>342</v>
      </c>
      <c r="K247" s="77">
        <v>8</v>
      </c>
      <c r="L247" s="78">
        <v>0</v>
      </c>
      <c r="M247" s="71" t="s">
        <v>348</v>
      </c>
      <c r="N247" s="80">
        <v>1</v>
      </c>
    </row>
    <row r="248" spans="1:14" ht="21.95" customHeight="1">
      <c r="A248" s="74">
        <v>242</v>
      </c>
      <c r="B248" s="79" t="s">
        <v>188</v>
      </c>
      <c r="C248" s="232" t="s">
        <v>94</v>
      </c>
      <c r="D248" s="75" t="s">
        <v>115</v>
      </c>
      <c r="E248" s="75" t="s">
        <v>67</v>
      </c>
      <c r="F248" s="122" t="s">
        <v>329</v>
      </c>
      <c r="G248" s="122" t="s">
        <v>77</v>
      </c>
      <c r="H248" s="122" t="s">
        <v>333</v>
      </c>
      <c r="I248" s="74" t="s">
        <v>337</v>
      </c>
      <c r="J248" s="150" t="s">
        <v>342</v>
      </c>
      <c r="K248" s="77">
        <v>8</v>
      </c>
      <c r="L248" s="78">
        <v>0</v>
      </c>
      <c r="M248" s="71" t="s">
        <v>348</v>
      </c>
      <c r="N248" s="80">
        <v>1</v>
      </c>
    </row>
    <row r="249" spans="1:14" ht="21.95" customHeight="1">
      <c r="A249" s="71">
        <v>243</v>
      </c>
      <c r="B249" s="79" t="s">
        <v>190</v>
      </c>
      <c r="C249" s="232" t="s">
        <v>94</v>
      </c>
      <c r="D249" s="75" t="s">
        <v>115</v>
      </c>
      <c r="E249" s="75" t="s">
        <v>67</v>
      </c>
      <c r="F249" s="122" t="s">
        <v>329</v>
      </c>
      <c r="G249" s="122" t="s">
        <v>77</v>
      </c>
      <c r="H249" s="122" t="s">
        <v>333</v>
      </c>
      <c r="I249" s="74" t="s">
        <v>337</v>
      </c>
      <c r="J249" s="150" t="s">
        <v>342</v>
      </c>
      <c r="K249" s="77">
        <v>8</v>
      </c>
      <c r="L249" s="78">
        <v>0</v>
      </c>
      <c r="M249" s="71" t="s">
        <v>348</v>
      </c>
      <c r="N249" s="80">
        <v>1</v>
      </c>
    </row>
    <row r="250" spans="1:14" ht="21.95" customHeight="1">
      <c r="A250" s="74">
        <v>244</v>
      </c>
      <c r="B250" s="79" t="s">
        <v>191</v>
      </c>
      <c r="C250" s="232" t="s">
        <v>94</v>
      </c>
      <c r="D250" s="75" t="s">
        <v>115</v>
      </c>
      <c r="E250" s="75" t="s">
        <v>67</v>
      </c>
      <c r="F250" s="122" t="s">
        <v>329</v>
      </c>
      <c r="G250" s="122" t="s">
        <v>77</v>
      </c>
      <c r="H250" s="122" t="s">
        <v>333</v>
      </c>
      <c r="I250" s="74" t="s">
        <v>337</v>
      </c>
      <c r="J250" s="150" t="s">
        <v>342</v>
      </c>
      <c r="K250" s="77">
        <v>8</v>
      </c>
      <c r="L250" s="78">
        <v>0</v>
      </c>
      <c r="M250" s="71" t="s">
        <v>348</v>
      </c>
      <c r="N250" s="80">
        <v>1</v>
      </c>
    </row>
    <row r="251" spans="1:14" ht="21.95" customHeight="1">
      <c r="A251" s="71">
        <v>245</v>
      </c>
      <c r="B251" s="79" t="s">
        <v>192</v>
      </c>
      <c r="C251" s="232" t="s">
        <v>94</v>
      </c>
      <c r="D251" s="75" t="s">
        <v>115</v>
      </c>
      <c r="E251" s="75" t="s">
        <v>67</v>
      </c>
      <c r="F251" s="122" t="s">
        <v>329</v>
      </c>
      <c r="G251" s="122" t="s">
        <v>77</v>
      </c>
      <c r="H251" s="122" t="s">
        <v>333</v>
      </c>
      <c r="I251" s="74" t="s">
        <v>337</v>
      </c>
      <c r="J251" s="150" t="s">
        <v>342</v>
      </c>
      <c r="K251" s="77">
        <v>8</v>
      </c>
      <c r="L251" s="78">
        <v>0</v>
      </c>
      <c r="M251" s="71" t="s">
        <v>348</v>
      </c>
      <c r="N251" s="80">
        <v>1</v>
      </c>
    </row>
    <row r="252" spans="1:14" ht="21.95" customHeight="1">
      <c r="A252" s="74">
        <v>246</v>
      </c>
      <c r="B252" s="79" t="s">
        <v>193</v>
      </c>
      <c r="C252" s="232" t="s">
        <v>94</v>
      </c>
      <c r="D252" s="75" t="s">
        <v>115</v>
      </c>
      <c r="E252" s="75" t="s">
        <v>67</v>
      </c>
      <c r="F252" s="122" t="s">
        <v>329</v>
      </c>
      <c r="G252" s="122" t="s">
        <v>77</v>
      </c>
      <c r="H252" s="122" t="s">
        <v>333</v>
      </c>
      <c r="I252" s="74" t="s">
        <v>337</v>
      </c>
      <c r="J252" s="150" t="s">
        <v>342</v>
      </c>
      <c r="K252" s="77">
        <v>8</v>
      </c>
      <c r="L252" s="78">
        <v>0</v>
      </c>
      <c r="M252" s="71" t="s">
        <v>348</v>
      </c>
      <c r="N252" s="80">
        <v>1</v>
      </c>
    </row>
    <row r="253" spans="1:14" ht="21.95" customHeight="1">
      <c r="A253" s="71">
        <v>247</v>
      </c>
      <c r="B253" s="79" t="s">
        <v>195</v>
      </c>
      <c r="C253" s="232" t="s">
        <v>94</v>
      </c>
      <c r="D253" s="75" t="s">
        <v>115</v>
      </c>
      <c r="E253" s="75" t="s">
        <v>67</v>
      </c>
      <c r="F253" s="122" t="s">
        <v>329</v>
      </c>
      <c r="G253" s="122" t="s">
        <v>77</v>
      </c>
      <c r="H253" s="122" t="s">
        <v>333</v>
      </c>
      <c r="I253" s="74" t="s">
        <v>337</v>
      </c>
      <c r="J253" s="150" t="s">
        <v>342</v>
      </c>
      <c r="K253" s="77">
        <v>8</v>
      </c>
      <c r="L253" s="78">
        <v>0</v>
      </c>
      <c r="M253" s="71" t="s">
        <v>348</v>
      </c>
      <c r="N253" s="80">
        <v>1</v>
      </c>
    </row>
    <row r="254" spans="1:14" ht="21.95" customHeight="1">
      <c r="A254" s="74">
        <v>248</v>
      </c>
      <c r="B254" s="79" t="s">
        <v>196</v>
      </c>
      <c r="C254" s="232" t="s">
        <v>94</v>
      </c>
      <c r="D254" s="75" t="s">
        <v>115</v>
      </c>
      <c r="E254" s="75" t="s">
        <v>67</v>
      </c>
      <c r="F254" s="122" t="s">
        <v>329</v>
      </c>
      <c r="G254" s="122" t="s">
        <v>77</v>
      </c>
      <c r="H254" s="122" t="s">
        <v>333</v>
      </c>
      <c r="I254" s="74" t="s">
        <v>337</v>
      </c>
      <c r="J254" s="150" t="s">
        <v>342</v>
      </c>
      <c r="K254" s="77">
        <v>8</v>
      </c>
      <c r="L254" s="78">
        <v>0</v>
      </c>
      <c r="M254" s="71" t="s">
        <v>348</v>
      </c>
      <c r="N254" s="80">
        <v>1</v>
      </c>
    </row>
    <row r="255" spans="1:14" ht="21.95" customHeight="1">
      <c r="A255" s="71">
        <v>249</v>
      </c>
      <c r="B255" s="79" t="s">
        <v>197</v>
      </c>
      <c r="C255" s="232" t="s">
        <v>94</v>
      </c>
      <c r="D255" s="75" t="s">
        <v>115</v>
      </c>
      <c r="E255" s="75" t="s">
        <v>67</v>
      </c>
      <c r="F255" s="122" t="s">
        <v>329</v>
      </c>
      <c r="G255" s="122" t="s">
        <v>77</v>
      </c>
      <c r="H255" s="122" t="s">
        <v>333</v>
      </c>
      <c r="I255" s="74" t="s">
        <v>337</v>
      </c>
      <c r="J255" s="150" t="s">
        <v>342</v>
      </c>
      <c r="K255" s="77">
        <v>8</v>
      </c>
      <c r="L255" s="78">
        <v>0</v>
      </c>
      <c r="M255" s="71" t="s">
        <v>348</v>
      </c>
      <c r="N255" s="80">
        <v>1</v>
      </c>
    </row>
    <row r="256" spans="1:14" ht="21.95" customHeight="1">
      <c r="A256" s="74">
        <v>250</v>
      </c>
      <c r="B256" s="79" t="s">
        <v>198</v>
      </c>
      <c r="C256" s="232" t="s">
        <v>94</v>
      </c>
      <c r="D256" s="75" t="s">
        <v>115</v>
      </c>
      <c r="E256" s="75" t="s">
        <v>67</v>
      </c>
      <c r="F256" s="122" t="s">
        <v>329</v>
      </c>
      <c r="G256" s="122" t="s">
        <v>77</v>
      </c>
      <c r="H256" s="122" t="s">
        <v>333</v>
      </c>
      <c r="I256" s="74" t="s">
        <v>337</v>
      </c>
      <c r="J256" s="150" t="s">
        <v>342</v>
      </c>
      <c r="K256" s="77">
        <v>8</v>
      </c>
      <c r="L256" s="78">
        <v>0</v>
      </c>
      <c r="M256" s="71" t="s">
        <v>348</v>
      </c>
      <c r="N256" s="80">
        <v>1</v>
      </c>
    </row>
    <row r="257" spans="1:14" ht="21.95" customHeight="1">
      <c r="A257" s="71">
        <v>251</v>
      </c>
      <c r="B257" s="79" t="s">
        <v>199</v>
      </c>
      <c r="C257" s="232" t="s">
        <v>94</v>
      </c>
      <c r="D257" s="75" t="s">
        <v>115</v>
      </c>
      <c r="E257" s="75" t="s">
        <v>67</v>
      </c>
      <c r="F257" s="122" t="s">
        <v>329</v>
      </c>
      <c r="G257" s="122" t="s">
        <v>77</v>
      </c>
      <c r="H257" s="122" t="s">
        <v>333</v>
      </c>
      <c r="I257" s="74" t="s">
        <v>337</v>
      </c>
      <c r="J257" s="150" t="s">
        <v>342</v>
      </c>
      <c r="K257" s="77">
        <v>8</v>
      </c>
      <c r="L257" s="78">
        <v>0</v>
      </c>
      <c r="M257" s="71" t="s">
        <v>348</v>
      </c>
      <c r="N257" s="80">
        <v>1</v>
      </c>
    </row>
    <row r="258" spans="1:14" ht="21.95" customHeight="1">
      <c r="A258" s="74">
        <v>252</v>
      </c>
      <c r="B258" s="79" t="s">
        <v>200</v>
      </c>
      <c r="C258" s="232" t="s">
        <v>94</v>
      </c>
      <c r="D258" s="75" t="s">
        <v>115</v>
      </c>
      <c r="E258" s="75" t="s">
        <v>67</v>
      </c>
      <c r="F258" s="122" t="s">
        <v>329</v>
      </c>
      <c r="G258" s="122" t="s">
        <v>77</v>
      </c>
      <c r="H258" s="122" t="s">
        <v>333</v>
      </c>
      <c r="I258" s="74" t="s">
        <v>337</v>
      </c>
      <c r="J258" s="150" t="s">
        <v>342</v>
      </c>
      <c r="K258" s="77">
        <v>8</v>
      </c>
      <c r="L258" s="78">
        <v>0</v>
      </c>
      <c r="M258" s="71" t="s">
        <v>348</v>
      </c>
      <c r="N258" s="80">
        <v>1</v>
      </c>
    </row>
    <row r="259" spans="1:14" ht="21.95" customHeight="1">
      <c r="A259" s="71">
        <v>253</v>
      </c>
      <c r="B259" s="79" t="s">
        <v>201</v>
      </c>
      <c r="C259" s="232" t="s">
        <v>94</v>
      </c>
      <c r="D259" s="75" t="s">
        <v>115</v>
      </c>
      <c r="E259" s="75" t="s">
        <v>67</v>
      </c>
      <c r="F259" s="122" t="s">
        <v>329</v>
      </c>
      <c r="G259" s="122" t="s">
        <v>77</v>
      </c>
      <c r="H259" s="122" t="s">
        <v>333</v>
      </c>
      <c r="I259" s="74" t="s">
        <v>337</v>
      </c>
      <c r="J259" s="150" t="s">
        <v>342</v>
      </c>
      <c r="K259" s="77">
        <v>8</v>
      </c>
      <c r="L259" s="78">
        <v>0</v>
      </c>
      <c r="M259" s="71" t="s">
        <v>348</v>
      </c>
      <c r="N259" s="80">
        <v>1</v>
      </c>
    </row>
    <row r="260" spans="1:14" ht="21.95" customHeight="1">
      <c r="A260" s="74">
        <v>254</v>
      </c>
      <c r="B260" s="79" t="s">
        <v>202</v>
      </c>
      <c r="C260" s="232" t="s">
        <v>94</v>
      </c>
      <c r="D260" s="75" t="s">
        <v>115</v>
      </c>
      <c r="E260" s="75" t="s">
        <v>67</v>
      </c>
      <c r="F260" s="122" t="s">
        <v>329</v>
      </c>
      <c r="G260" s="122" t="s">
        <v>77</v>
      </c>
      <c r="H260" s="122" t="s">
        <v>333</v>
      </c>
      <c r="I260" s="74" t="s">
        <v>337</v>
      </c>
      <c r="J260" s="150" t="s">
        <v>342</v>
      </c>
      <c r="K260" s="77">
        <v>8</v>
      </c>
      <c r="L260" s="78">
        <v>0</v>
      </c>
      <c r="M260" s="71" t="s">
        <v>348</v>
      </c>
      <c r="N260" s="80">
        <v>1</v>
      </c>
    </row>
    <row r="261" spans="1:14" ht="21.95" customHeight="1">
      <c r="A261" s="71">
        <v>255</v>
      </c>
      <c r="B261" s="79" t="s">
        <v>203</v>
      </c>
      <c r="C261" s="232" t="s">
        <v>94</v>
      </c>
      <c r="D261" s="75" t="s">
        <v>115</v>
      </c>
      <c r="E261" s="75" t="s">
        <v>67</v>
      </c>
      <c r="F261" s="122" t="s">
        <v>329</v>
      </c>
      <c r="G261" s="122" t="s">
        <v>77</v>
      </c>
      <c r="H261" s="122" t="s">
        <v>333</v>
      </c>
      <c r="I261" s="74" t="s">
        <v>337</v>
      </c>
      <c r="J261" s="150" t="s">
        <v>342</v>
      </c>
      <c r="K261" s="77">
        <v>8</v>
      </c>
      <c r="L261" s="78">
        <v>0</v>
      </c>
      <c r="M261" s="71" t="s">
        <v>348</v>
      </c>
      <c r="N261" s="80">
        <v>1</v>
      </c>
    </row>
    <row r="262" spans="1:14" ht="21.95" customHeight="1">
      <c r="A262" s="74">
        <v>256</v>
      </c>
      <c r="B262" s="79" t="s">
        <v>204</v>
      </c>
      <c r="C262" s="232" t="s">
        <v>94</v>
      </c>
      <c r="D262" s="75" t="s">
        <v>115</v>
      </c>
      <c r="E262" s="75" t="s">
        <v>67</v>
      </c>
      <c r="F262" s="122" t="s">
        <v>329</v>
      </c>
      <c r="G262" s="122" t="s">
        <v>77</v>
      </c>
      <c r="H262" s="122" t="s">
        <v>333</v>
      </c>
      <c r="I262" s="74" t="s">
        <v>337</v>
      </c>
      <c r="J262" s="150" t="s">
        <v>342</v>
      </c>
      <c r="K262" s="77">
        <v>8</v>
      </c>
      <c r="L262" s="78">
        <v>0</v>
      </c>
      <c r="M262" s="71" t="s">
        <v>348</v>
      </c>
      <c r="N262" s="80">
        <v>1</v>
      </c>
    </row>
    <row r="263" spans="1:14" ht="21.95" customHeight="1">
      <c r="A263" s="71">
        <v>257</v>
      </c>
      <c r="B263" s="79" t="s">
        <v>254</v>
      </c>
      <c r="C263" s="232" t="s">
        <v>94</v>
      </c>
      <c r="D263" s="75" t="s">
        <v>115</v>
      </c>
      <c r="E263" s="75" t="s">
        <v>67</v>
      </c>
      <c r="F263" s="122" t="s">
        <v>329</v>
      </c>
      <c r="G263" s="122" t="s">
        <v>77</v>
      </c>
      <c r="H263" s="122" t="s">
        <v>333</v>
      </c>
      <c r="I263" s="74" t="s">
        <v>337</v>
      </c>
      <c r="J263" s="150" t="s">
        <v>342</v>
      </c>
      <c r="K263" s="77">
        <v>8</v>
      </c>
      <c r="L263" s="78">
        <v>0</v>
      </c>
      <c r="M263" s="71" t="s">
        <v>348</v>
      </c>
      <c r="N263" s="80">
        <v>1</v>
      </c>
    </row>
    <row r="264" spans="1:14" ht="21.95" customHeight="1">
      <c r="A264" s="74">
        <v>258</v>
      </c>
      <c r="B264" s="79" t="s">
        <v>84</v>
      </c>
      <c r="C264" s="232" t="s">
        <v>85</v>
      </c>
      <c r="D264" s="75" t="s">
        <v>83</v>
      </c>
      <c r="E264" s="75" t="s">
        <v>53</v>
      </c>
      <c r="F264" s="122" t="s">
        <v>330</v>
      </c>
      <c r="G264" s="122" t="s">
        <v>77</v>
      </c>
      <c r="H264" s="122" t="s">
        <v>333</v>
      </c>
      <c r="I264" s="74" t="s">
        <v>337</v>
      </c>
      <c r="J264" s="75" t="s">
        <v>343</v>
      </c>
      <c r="K264" s="77">
        <v>24</v>
      </c>
      <c r="L264" s="78">
        <v>0</v>
      </c>
      <c r="M264" s="71" t="s">
        <v>348</v>
      </c>
      <c r="N264" s="80">
        <v>1</v>
      </c>
    </row>
    <row r="265" spans="1:14" ht="21.95" customHeight="1">
      <c r="A265" s="71">
        <v>259</v>
      </c>
      <c r="B265" s="79" t="s">
        <v>93</v>
      </c>
      <c r="C265" s="232" t="s">
        <v>94</v>
      </c>
      <c r="D265" s="75" t="s">
        <v>83</v>
      </c>
      <c r="E265" s="75" t="s">
        <v>67</v>
      </c>
      <c r="F265" s="122" t="s">
        <v>330</v>
      </c>
      <c r="G265" s="122" t="s">
        <v>77</v>
      </c>
      <c r="H265" s="122" t="s">
        <v>333</v>
      </c>
      <c r="I265" s="74" t="s">
        <v>337</v>
      </c>
      <c r="J265" s="75" t="s">
        <v>343</v>
      </c>
      <c r="K265" s="77">
        <v>24</v>
      </c>
      <c r="L265" s="78">
        <v>0</v>
      </c>
      <c r="M265" s="71" t="s">
        <v>348</v>
      </c>
      <c r="N265" s="80">
        <v>1</v>
      </c>
    </row>
    <row r="266" spans="1:14" ht="21.95" customHeight="1">
      <c r="A266" s="74">
        <v>260</v>
      </c>
      <c r="B266" s="79" t="s">
        <v>86</v>
      </c>
      <c r="C266" s="232" t="s">
        <v>87</v>
      </c>
      <c r="D266" s="75" t="s">
        <v>83</v>
      </c>
      <c r="E266" s="75" t="s">
        <v>67</v>
      </c>
      <c r="F266" s="122" t="s">
        <v>330</v>
      </c>
      <c r="G266" s="122" t="s">
        <v>77</v>
      </c>
      <c r="H266" s="122" t="s">
        <v>333</v>
      </c>
      <c r="I266" s="74" t="s">
        <v>337</v>
      </c>
      <c r="J266" s="75" t="s">
        <v>343</v>
      </c>
      <c r="K266" s="77">
        <v>24</v>
      </c>
      <c r="L266" s="78">
        <v>0</v>
      </c>
      <c r="M266" s="71" t="s">
        <v>348</v>
      </c>
      <c r="N266" s="80">
        <v>1</v>
      </c>
    </row>
    <row r="267" spans="1:14" ht="21.95" customHeight="1">
      <c r="A267" s="71">
        <v>261</v>
      </c>
      <c r="B267" s="79" t="s">
        <v>255</v>
      </c>
      <c r="C267" s="232" t="s">
        <v>87</v>
      </c>
      <c r="D267" s="75" t="s">
        <v>83</v>
      </c>
      <c r="E267" s="75" t="s">
        <v>67</v>
      </c>
      <c r="F267" s="122" t="s">
        <v>330</v>
      </c>
      <c r="G267" s="122" t="s">
        <v>77</v>
      </c>
      <c r="H267" s="122" t="s">
        <v>333</v>
      </c>
      <c r="I267" s="74" t="s">
        <v>337</v>
      </c>
      <c r="J267" s="75" t="s">
        <v>343</v>
      </c>
      <c r="K267" s="77">
        <v>24</v>
      </c>
      <c r="L267" s="78">
        <v>0</v>
      </c>
      <c r="M267" s="71" t="s">
        <v>348</v>
      </c>
      <c r="N267" s="80">
        <v>1</v>
      </c>
    </row>
    <row r="268" spans="1:14" ht="21.95" customHeight="1">
      <c r="A268" s="74">
        <v>262</v>
      </c>
      <c r="B268" s="79" t="s">
        <v>88</v>
      </c>
      <c r="C268" s="232" t="s">
        <v>89</v>
      </c>
      <c r="D268" s="75" t="s">
        <v>83</v>
      </c>
      <c r="E268" s="75" t="s">
        <v>67</v>
      </c>
      <c r="F268" s="122" t="s">
        <v>330</v>
      </c>
      <c r="G268" s="122" t="s">
        <v>77</v>
      </c>
      <c r="H268" s="122" t="s">
        <v>333</v>
      </c>
      <c r="I268" s="74" t="s">
        <v>337</v>
      </c>
      <c r="J268" s="75" t="s">
        <v>343</v>
      </c>
      <c r="K268" s="77">
        <v>24</v>
      </c>
      <c r="L268" s="78">
        <v>0</v>
      </c>
      <c r="M268" s="71" t="s">
        <v>348</v>
      </c>
      <c r="N268" s="80">
        <v>1</v>
      </c>
    </row>
    <row r="269" spans="1:14" ht="21.95" customHeight="1">
      <c r="A269" s="71">
        <v>263</v>
      </c>
      <c r="B269" s="79" t="s">
        <v>97</v>
      </c>
      <c r="C269" s="232" t="s">
        <v>98</v>
      </c>
      <c r="D269" s="75" t="s">
        <v>96</v>
      </c>
      <c r="E269" s="75" t="s">
        <v>53</v>
      </c>
      <c r="F269" s="122" t="s">
        <v>330</v>
      </c>
      <c r="G269" s="122" t="s">
        <v>77</v>
      </c>
      <c r="H269" s="122" t="s">
        <v>333</v>
      </c>
      <c r="I269" s="74" t="s">
        <v>337</v>
      </c>
      <c r="J269" s="75" t="s">
        <v>343</v>
      </c>
      <c r="K269" s="77">
        <v>24</v>
      </c>
      <c r="L269" s="78">
        <v>0</v>
      </c>
      <c r="M269" s="71" t="s">
        <v>348</v>
      </c>
      <c r="N269" s="80">
        <v>1</v>
      </c>
    </row>
    <row r="270" spans="1:14" ht="21.95" customHeight="1">
      <c r="A270" s="74">
        <v>264</v>
      </c>
      <c r="B270" s="79" t="s">
        <v>95</v>
      </c>
      <c r="C270" s="232" t="s">
        <v>85</v>
      </c>
      <c r="D270" s="75" t="s">
        <v>96</v>
      </c>
      <c r="E270" s="75" t="s">
        <v>53</v>
      </c>
      <c r="F270" s="122" t="s">
        <v>330</v>
      </c>
      <c r="G270" s="122" t="s">
        <v>77</v>
      </c>
      <c r="H270" s="122" t="s">
        <v>333</v>
      </c>
      <c r="I270" s="74" t="s">
        <v>337</v>
      </c>
      <c r="J270" s="75" t="s">
        <v>343</v>
      </c>
      <c r="K270" s="77">
        <v>24</v>
      </c>
      <c r="L270" s="78">
        <v>0</v>
      </c>
      <c r="M270" s="71" t="s">
        <v>348</v>
      </c>
      <c r="N270" s="80">
        <v>1</v>
      </c>
    </row>
    <row r="271" spans="1:14" ht="21.95" customHeight="1">
      <c r="A271" s="71">
        <v>265</v>
      </c>
      <c r="B271" s="79" t="s">
        <v>218</v>
      </c>
      <c r="C271" s="232" t="s">
        <v>94</v>
      </c>
      <c r="D271" s="75" t="s">
        <v>96</v>
      </c>
      <c r="E271" s="75" t="s">
        <v>67</v>
      </c>
      <c r="F271" s="122" t="s">
        <v>330</v>
      </c>
      <c r="G271" s="122" t="s">
        <v>77</v>
      </c>
      <c r="H271" s="122" t="s">
        <v>333</v>
      </c>
      <c r="I271" s="74" t="s">
        <v>337</v>
      </c>
      <c r="J271" s="75" t="s">
        <v>343</v>
      </c>
      <c r="K271" s="77">
        <v>24</v>
      </c>
      <c r="L271" s="78">
        <v>0</v>
      </c>
      <c r="M271" s="71" t="s">
        <v>348</v>
      </c>
      <c r="N271" s="80">
        <v>1</v>
      </c>
    </row>
    <row r="272" spans="1:14" ht="21.95" customHeight="1">
      <c r="A272" s="74">
        <v>266</v>
      </c>
      <c r="B272" s="79" t="s">
        <v>155</v>
      </c>
      <c r="C272" s="232" t="s">
        <v>94</v>
      </c>
      <c r="D272" s="75" t="s">
        <v>115</v>
      </c>
      <c r="E272" s="75" t="s">
        <v>67</v>
      </c>
      <c r="F272" s="122" t="s">
        <v>330</v>
      </c>
      <c r="G272" s="122" t="s">
        <v>77</v>
      </c>
      <c r="H272" s="122" t="s">
        <v>333</v>
      </c>
      <c r="I272" s="74" t="s">
        <v>337</v>
      </c>
      <c r="J272" s="75" t="s">
        <v>343</v>
      </c>
      <c r="K272" s="77">
        <v>24</v>
      </c>
      <c r="L272" s="78">
        <v>0</v>
      </c>
      <c r="M272" s="71" t="s">
        <v>348</v>
      </c>
      <c r="N272" s="80">
        <v>1</v>
      </c>
    </row>
    <row r="273" spans="1:14" ht="21.95" customHeight="1">
      <c r="A273" s="71">
        <v>267</v>
      </c>
      <c r="B273" s="79" t="s">
        <v>223</v>
      </c>
      <c r="C273" s="232" t="s">
        <v>82</v>
      </c>
      <c r="D273" s="75" t="s">
        <v>109</v>
      </c>
      <c r="E273" s="75" t="s">
        <v>53</v>
      </c>
      <c r="F273" s="122" t="s">
        <v>330</v>
      </c>
      <c r="G273" s="122" t="s">
        <v>77</v>
      </c>
      <c r="H273" s="122" t="s">
        <v>333</v>
      </c>
      <c r="I273" s="74" t="s">
        <v>337</v>
      </c>
      <c r="J273" s="75" t="s">
        <v>343</v>
      </c>
      <c r="K273" s="77">
        <v>24</v>
      </c>
      <c r="L273" s="78">
        <v>0</v>
      </c>
      <c r="M273" s="71" t="s">
        <v>348</v>
      </c>
      <c r="N273" s="80">
        <v>1</v>
      </c>
    </row>
    <row r="274" spans="1:14" ht="21.95" customHeight="1">
      <c r="A274" s="74">
        <v>268</v>
      </c>
      <c r="B274" s="79" t="s">
        <v>256</v>
      </c>
      <c r="C274" s="232" t="s">
        <v>257</v>
      </c>
      <c r="D274" s="75" t="s">
        <v>109</v>
      </c>
      <c r="E274" s="75" t="s">
        <v>67</v>
      </c>
      <c r="F274" s="122" t="s">
        <v>330</v>
      </c>
      <c r="G274" s="122" t="s">
        <v>77</v>
      </c>
      <c r="H274" s="122" t="s">
        <v>333</v>
      </c>
      <c r="I274" s="74" t="s">
        <v>337</v>
      </c>
      <c r="J274" s="75" t="s">
        <v>343</v>
      </c>
      <c r="K274" s="77">
        <v>24</v>
      </c>
      <c r="L274" s="78">
        <v>0</v>
      </c>
      <c r="M274" s="71" t="s">
        <v>348</v>
      </c>
      <c r="N274" s="80">
        <v>1</v>
      </c>
    </row>
    <row r="275" spans="1:14" ht="21.95" customHeight="1">
      <c r="A275" s="71">
        <v>269</v>
      </c>
      <c r="B275" s="79" t="s">
        <v>102</v>
      </c>
      <c r="C275" s="232" t="s">
        <v>82</v>
      </c>
      <c r="D275" s="75" t="s">
        <v>103</v>
      </c>
      <c r="E275" s="75" t="s">
        <v>53</v>
      </c>
      <c r="F275" s="122" t="s">
        <v>330</v>
      </c>
      <c r="G275" s="122" t="s">
        <v>77</v>
      </c>
      <c r="H275" s="122" t="s">
        <v>333</v>
      </c>
      <c r="I275" s="74" t="s">
        <v>337</v>
      </c>
      <c r="J275" s="75" t="s">
        <v>343</v>
      </c>
      <c r="K275" s="77">
        <v>24</v>
      </c>
      <c r="L275" s="78">
        <v>0</v>
      </c>
      <c r="M275" s="71" t="s">
        <v>348</v>
      </c>
      <c r="N275" s="80">
        <v>1</v>
      </c>
    </row>
    <row r="276" spans="1:14" ht="21.95" customHeight="1">
      <c r="A276" s="74">
        <v>270</v>
      </c>
      <c r="B276" s="79" t="s">
        <v>105</v>
      </c>
      <c r="C276" s="232" t="s">
        <v>66</v>
      </c>
      <c r="D276" s="75" t="s">
        <v>103</v>
      </c>
      <c r="E276" s="75" t="s">
        <v>53</v>
      </c>
      <c r="F276" s="122" t="s">
        <v>330</v>
      </c>
      <c r="G276" s="122" t="s">
        <v>77</v>
      </c>
      <c r="H276" s="122" t="s">
        <v>333</v>
      </c>
      <c r="I276" s="74" t="s">
        <v>337</v>
      </c>
      <c r="J276" s="75" t="s">
        <v>343</v>
      </c>
      <c r="K276" s="77">
        <v>24</v>
      </c>
      <c r="L276" s="78">
        <v>0</v>
      </c>
      <c r="M276" s="71" t="s">
        <v>348</v>
      </c>
      <c r="N276" s="80">
        <v>1</v>
      </c>
    </row>
    <row r="277" spans="1:14" ht="21.95" customHeight="1">
      <c r="A277" s="71">
        <v>271</v>
      </c>
      <c r="B277" s="79" t="s">
        <v>91</v>
      </c>
      <c r="C277" s="232" t="s">
        <v>66</v>
      </c>
      <c r="D277" s="75" t="s">
        <v>83</v>
      </c>
      <c r="E277" s="75" t="s">
        <v>53</v>
      </c>
      <c r="F277" s="122" t="s">
        <v>330</v>
      </c>
      <c r="G277" s="122" t="s">
        <v>77</v>
      </c>
      <c r="H277" s="122" t="s">
        <v>333</v>
      </c>
      <c r="I277" s="74" t="s">
        <v>337</v>
      </c>
      <c r="J277" s="75" t="s">
        <v>343</v>
      </c>
      <c r="K277" s="77">
        <v>24</v>
      </c>
      <c r="L277" s="78">
        <v>0</v>
      </c>
      <c r="M277" s="71" t="s">
        <v>348</v>
      </c>
      <c r="N277" s="80">
        <v>1</v>
      </c>
    </row>
    <row r="278" spans="1:14" ht="21.95" customHeight="1">
      <c r="A278" s="74">
        <v>272</v>
      </c>
      <c r="B278" s="79" t="s">
        <v>258</v>
      </c>
      <c r="C278" s="232" t="s">
        <v>259</v>
      </c>
      <c r="D278" s="75" t="s">
        <v>112</v>
      </c>
      <c r="E278" s="75" t="s">
        <v>53</v>
      </c>
      <c r="F278" s="122" t="s">
        <v>330</v>
      </c>
      <c r="G278" s="122" t="s">
        <v>77</v>
      </c>
      <c r="H278" s="122" t="s">
        <v>333</v>
      </c>
      <c r="I278" s="74" t="s">
        <v>337</v>
      </c>
      <c r="J278" s="75" t="s">
        <v>343</v>
      </c>
      <c r="K278" s="77">
        <v>24</v>
      </c>
      <c r="L278" s="78">
        <v>0</v>
      </c>
      <c r="M278" s="71" t="s">
        <v>348</v>
      </c>
      <c r="N278" s="80">
        <v>1</v>
      </c>
    </row>
    <row r="279" spans="1:14" ht="21.95" customHeight="1">
      <c r="A279" s="71">
        <v>273</v>
      </c>
      <c r="B279" s="79" t="s">
        <v>260</v>
      </c>
      <c r="C279" s="232" t="s">
        <v>261</v>
      </c>
      <c r="D279" s="75" t="s">
        <v>112</v>
      </c>
      <c r="E279" s="75" t="s">
        <v>67</v>
      </c>
      <c r="F279" s="122" t="s">
        <v>330</v>
      </c>
      <c r="G279" s="122" t="s">
        <v>77</v>
      </c>
      <c r="H279" s="122" t="s">
        <v>333</v>
      </c>
      <c r="I279" s="74" t="s">
        <v>337</v>
      </c>
      <c r="J279" s="75" t="s">
        <v>343</v>
      </c>
      <c r="K279" s="77">
        <v>24</v>
      </c>
      <c r="L279" s="78">
        <v>0</v>
      </c>
      <c r="M279" s="71" t="s">
        <v>348</v>
      </c>
      <c r="N279" s="80">
        <v>1</v>
      </c>
    </row>
    <row r="280" spans="1:14" ht="21.95" customHeight="1">
      <c r="A280" s="74">
        <v>274</v>
      </c>
      <c r="B280" s="154" t="s">
        <v>243</v>
      </c>
      <c r="C280" s="231" t="s">
        <v>82</v>
      </c>
      <c r="D280" s="155" t="s">
        <v>109</v>
      </c>
      <c r="E280" s="155" t="s">
        <v>53</v>
      </c>
      <c r="F280" s="156" t="s">
        <v>331</v>
      </c>
      <c r="G280" s="156" t="s">
        <v>77</v>
      </c>
      <c r="H280" s="156" t="s">
        <v>335</v>
      </c>
      <c r="I280" s="157" t="s">
        <v>337</v>
      </c>
      <c r="J280" s="162" t="s">
        <v>344</v>
      </c>
      <c r="K280" s="159">
        <v>3</v>
      </c>
      <c r="L280" s="160">
        <v>0</v>
      </c>
      <c r="M280" s="153" t="s">
        <v>348</v>
      </c>
      <c r="N280" s="161">
        <v>1</v>
      </c>
    </row>
    <row r="281" spans="1:14" ht="21.95" customHeight="1">
      <c r="A281" s="71">
        <v>275</v>
      </c>
      <c r="B281" s="154" t="s">
        <v>102</v>
      </c>
      <c r="C281" s="231" t="s">
        <v>82</v>
      </c>
      <c r="D281" s="155" t="s">
        <v>103</v>
      </c>
      <c r="E281" s="155" t="s">
        <v>53</v>
      </c>
      <c r="F281" s="156" t="s">
        <v>331</v>
      </c>
      <c r="G281" s="156" t="s">
        <v>77</v>
      </c>
      <c r="H281" s="156" t="s">
        <v>335</v>
      </c>
      <c r="I281" s="157" t="s">
        <v>337</v>
      </c>
      <c r="J281" s="158" t="s">
        <v>344</v>
      </c>
      <c r="K281" s="159">
        <v>3</v>
      </c>
      <c r="L281" s="160">
        <v>0</v>
      </c>
      <c r="M281" s="71" t="s">
        <v>348</v>
      </c>
      <c r="N281" s="80">
        <v>1</v>
      </c>
    </row>
    <row r="282" spans="1:14" ht="21.95" customHeight="1">
      <c r="A282" s="74">
        <v>276</v>
      </c>
      <c r="B282" s="154" t="s">
        <v>104</v>
      </c>
      <c r="C282" s="231" t="s">
        <v>85</v>
      </c>
      <c r="D282" s="155" t="s">
        <v>103</v>
      </c>
      <c r="E282" s="155" t="s">
        <v>53</v>
      </c>
      <c r="F282" s="156" t="s">
        <v>331</v>
      </c>
      <c r="G282" s="156" t="s">
        <v>77</v>
      </c>
      <c r="H282" s="156" t="s">
        <v>335</v>
      </c>
      <c r="I282" s="157" t="s">
        <v>337</v>
      </c>
      <c r="J282" s="158" t="s">
        <v>344</v>
      </c>
      <c r="K282" s="159">
        <v>3</v>
      </c>
      <c r="L282" s="160">
        <v>0</v>
      </c>
      <c r="M282" s="153" t="s">
        <v>348</v>
      </c>
      <c r="N282" s="161">
        <v>1</v>
      </c>
    </row>
    <row r="283" spans="1:14" ht="21.95" customHeight="1">
      <c r="A283" s="71">
        <v>277</v>
      </c>
      <c r="B283" s="154" t="s">
        <v>105</v>
      </c>
      <c r="C283" s="231" t="s">
        <v>66</v>
      </c>
      <c r="D283" s="155" t="s">
        <v>103</v>
      </c>
      <c r="E283" s="155" t="s">
        <v>53</v>
      </c>
      <c r="F283" s="156" t="s">
        <v>331</v>
      </c>
      <c r="G283" s="156" t="s">
        <v>77</v>
      </c>
      <c r="H283" s="156" t="s">
        <v>335</v>
      </c>
      <c r="I283" s="157" t="s">
        <v>337</v>
      </c>
      <c r="J283" s="158" t="s">
        <v>344</v>
      </c>
      <c r="K283" s="159">
        <v>3</v>
      </c>
      <c r="L283" s="160">
        <v>0</v>
      </c>
      <c r="M283" s="153" t="s">
        <v>348</v>
      </c>
      <c r="N283" s="161">
        <v>1</v>
      </c>
    </row>
    <row r="284" spans="1:14" ht="21.95" customHeight="1">
      <c r="A284" s="74">
        <v>278</v>
      </c>
      <c r="B284" s="154" t="s">
        <v>262</v>
      </c>
      <c r="C284" s="231" t="s">
        <v>87</v>
      </c>
      <c r="D284" s="155" t="s">
        <v>103</v>
      </c>
      <c r="E284" s="155" t="s">
        <v>67</v>
      </c>
      <c r="F284" s="156" t="s">
        <v>331</v>
      </c>
      <c r="G284" s="156" t="s">
        <v>77</v>
      </c>
      <c r="H284" s="156" t="s">
        <v>335</v>
      </c>
      <c r="I284" s="157" t="s">
        <v>337</v>
      </c>
      <c r="J284" s="158" t="s">
        <v>344</v>
      </c>
      <c r="K284" s="159">
        <v>3</v>
      </c>
      <c r="L284" s="160">
        <v>0</v>
      </c>
      <c r="M284" s="153" t="s">
        <v>348</v>
      </c>
      <c r="N284" s="161">
        <v>1</v>
      </c>
    </row>
    <row r="285" spans="1:14" ht="21.95" customHeight="1">
      <c r="A285" s="71">
        <v>279</v>
      </c>
      <c r="B285" s="154" t="s">
        <v>263</v>
      </c>
      <c r="C285" s="231" t="s">
        <v>87</v>
      </c>
      <c r="D285" s="155" t="s">
        <v>103</v>
      </c>
      <c r="E285" s="155" t="s">
        <v>67</v>
      </c>
      <c r="F285" s="156" t="s">
        <v>331</v>
      </c>
      <c r="G285" s="156" t="s">
        <v>77</v>
      </c>
      <c r="H285" s="156" t="s">
        <v>335</v>
      </c>
      <c r="I285" s="157" t="s">
        <v>337</v>
      </c>
      <c r="J285" s="162" t="s">
        <v>344</v>
      </c>
      <c r="K285" s="159">
        <v>3</v>
      </c>
      <c r="L285" s="160">
        <v>0</v>
      </c>
      <c r="M285" s="153" t="s">
        <v>348</v>
      </c>
      <c r="N285" s="161">
        <v>1</v>
      </c>
    </row>
    <row r="286" spans="1:14" ht="21.95" customHeight="1">
      <c r="A286" s="74">
        <v>280</v>
      </c>
      <c r="B286" s="154" t="s">
        <v>264</v>
      </c>
      <c r="C286" s="231" t="s">
        <v>89</v>
      </c>
      <c r="D286" s="155" t="s">
        <v>109</v>
      </c>
      <c r="E286" s="155" t="s">
        <v>67</v>
      </c>
      <c r="F286" s="156" t="s">
        <v>331</v>
      </c>
      <c r="G286" s="156" t="s">
        <v>77</v>
      </c>
      <c r="H286" s="156" t="s">
        <v>335</v>
      </c>
      <c r="I286" s="157" t="s">
        <v>337</v>
      </c>
      <c r="J286" s="158" t="s">
        <v>344</v>
      </c>
      <c r="K286" s="159">
        <v>3</v>
      </c>
      <c r="L286" s="160">
        <v>0</v>
      </c>
      <c r="M286" s="153" t="s">
        <v>348</v>
      </c>
      <c r="N286" s="161">
        <v>1</v>
      </c>
    </row>
    <row r="287" spans="1:14" ht="21.95" customHeight="1">
      <c r="A287" s="71">
        <v>281</v>
      </c>
      <c r="B287" s="154" t="s">
        <v>265</v>
      </c>
      <c r="C287" s="231" t="s">
        <v>89</v>
      </c>
      <c r="D287" s="155" t="s">
        <v>109</v>
      </c>
      <c r="E287" s="155" t="s">
        <v>67</v>
      </c>
      <c r="F287" s="156" t="s">
        <v>331</v>
      </c>
      <c r="G287" s="156" t="s">
        <v>77</v>
      </c>
      <c r="H287" s="156" t="s">
        <v>335</v>
      </c>
      <c r="I287" s="157" t="s">
        <v>337</v>
      </c>
      <c r="J287" s="162" t="s">
        <v>344</v>
      </c>
      <c r="K287" s="159">
        <v>3</v>
      </c>
      <c r="L287" s="160">
        <v>0</v>
      </c>
      <c r="M287" s="153" t="s">
        <v>348</v>
      </c>
      <c r="N287" s="161">
        <v>1</v>
      </c>
    </row>
    <row r="288" spans="1:14" ht="21.95" customHeight="1">
      <c r="A288" s="74">
        <v>282</v>
      </c>
      <c r="B288" s="154" t="s">
        <v>81</v>
      </c>
      <c r="C288" s="231" t="s">
        <v>82</v>
      </c>
      <c r="D288" s="155" t="s">
        <v>83</v>
      </c>
      <c r="E288" s="155" t="s">
        <v>53</v>
      </c>
      <c r="F288" s="156" t="s">
        <v>331</v>
      </c>
      <c r="G288" s="156" t="s">
        <v>77</v>
      </c>
      <c r="H288" s="156" t="s">
        <v>335</v>
      </c>
      <c r="I288" s="157" t="s">
        <v>337</v>
      </c>
      <c r="J288" s="158" t="s">
        <v>344</v>
      </c>
      <c r="K288" s="159">
        <v>3</v>
      </c>
      <c r="L288" s="160">
        <v>0</v>
      </c>
      <c r="M288" s="153" t="s">
        <v>348</v>
      </c>
      <c r="N288" s="161">
        <v>1</v>
      </c>
    </row>
    <row r="289" spans="1:16" ht="21.95" customHeight="1">
      <c r="A289" s="71">
        <v>283</v>
      </c>
      <c r="B289" s="154" t="s">
        <v>84</v>
      </c>
      <c r="C289" s="231" t="s">
        <v>85</v>
      </c>
      <c r="D289" s="155" t="s">
        <v>83</v>
      </c>
      <c r="E289" s="155" t="s">
        <v>53</v>
      </c>
      <c r="F289" s="156" t="s">
        <v>331</v>
      </c>
      <c r="G289" s="156" t="s">
        <v>77</v>
      </c>
      <c r="H289" s="156" t="s">
        <v>335</v>
      </c>
      <c r="I289" s="157" t="s">
        <v>337</v>
      </c>
      <c r="J289" s="162" t="s">
        <v>344</v>
      </c>
      <c r="K289" s="159">
        <v>3</v>
      </c>
      <c r="L289" s="160">
        <v>0</v>
      </c>
      <c r="M289" s="153" t="s">
        <v>348</v>
      </c>
      <c r="N289" s="161">
        <v>1</v>
      </c>
    </row>
    <row r="290" spans="1:16" ht="21.95" customHeight="1">
      <c r="A290" s="74">
        <v>284</v>
      </c>
      <c r="B290" s="154" t="s">
        <v>91</v>
      </c>
      <c r="C290" s="231" t="s">
        <v>66</v>
      </c>
      <c r="D290" s="155" t="s">
        <v>83</v>
      </c>
      <c r="E290" s="155" t="s">
        <v>53</v>
      </c>
      <c r="F290" s="156" t="s">
        <v>331</v>
      </c>
      <c r="G290" s="156" t="s">
        <v>77</v>
      </c>
      <c r="H290" s="156" t="s">
        <v>335</v>
      </c>
      <c r="I290" s="157" t="s">
        <v>337</v>
      </c>
      <c r="J290" s="158" t="s">
        <v>344</v>
      </c>
      <c r="K290" s="159">
        <v>3</v>
      </c>
      <c r="L290" s="160">
        <v>0</v>
      </c>
      <c r="M290" s="153" t="s">
        <v>348</v>
      </c>
      <c r="N290" s="161">
        <v>1</v>
      </c>
    </row>
    <row r="291" spans="1:16" ht="21.95" customHeight="1">
      <c r="A291" s="71">
        <v>285</v>
      </c>
      <c r="B291" s="154" t="s">
        <v>93</v>
      </c>
      <c r="C291" s="231" t="s">
        <v>94</v>
      </c>
      <c r="D291" s="155" t="s">
        <v>83</v>
      </c>
      <c r="E291" s="155" t="s">
        <v>67</v>
      </c>
      <c r="F291" s="156" t="s">
        <v>331</v>
      </c>
      <c r="G291" s="156" t="s">
        <v>77</v>
      </c>
      <c r="H291" s="156" t="s">
        <v>335</v>
      </c>
      <c r="I291" s="157" t="s">
        <v>337</v>
      </c>
      <c r="J291" s="162" t="s">
        <v>344</v>
      </c>
      <c r="K291" s="159">
        <v>3</v>
      </c>
      <c r="L291" s="160">
        <v>0</v>
      </c>
      <c r="M291" s="153" t="s">
        <v>348</v>
      </c>
      <c r="N291" s="161">
        <v>1</v>
      </c>
    </row>
    <row r="292" spans="1:16" ht="21.95" customHeight="1">
      <c r="A292" s="74">
        <v>286</v>
      </c>
      <c r="B292" s="154" t="s">
        <v>119</v>
      </c>
      <c r="C292" s="231" t="s">
        <v>87</v>
      </c>
      <c r="D292" s="155" t="s">
        <v>83</v>
      </c>
      <c r="E292" s="155" t="s">
        <v>67</v>
      </c>
      <c r="F292" s="156" t="s">
        <v>331</v>
      </c>
      <c r="G292" s="156" t="s">
        <v>77</v>
      </c>
      <c r="H292" s="156" t="s">
        <v>335</v>
      </c>
      <c r="I292" s="157" t="s">
        <v>337</v>
      </c>
      <c r="J292" s="158" t="s">
        <v>344</v>
      </c>
      <c r="K292" s="159">
        <v>3</v>
      </c>
      <c r="L292" s="160">
        <v>0</v>
      </c>
      <c r="M292" s="153" t="s">
        <v>348</v>
      </c>
      <c r="N292" s="161">
        <v>1</v>
      </c>
    </row>
    <row r="293" spans="1:16" ht="21.95" customHeight="1">
      <c r="A293" s="71">
        <v>287</v>
      </c>
      <c r="B293" s="154" t="s">
        <v>86</v>
      </c>
      <c r="C293" s="231" t="s">
        <v>87</v>
      </c>
      <c r="D293" s="155" t="s">
        <v>83</v>
      </c>
      <c r="E293" s="155" t="s">
        <v>67</v>
      </c>
      <c r="F293" s="156" t="s">
        <v>331</v>
      </c>
      <c r="G293" s="156" t="s">
        <v>77</v>
      </c>
      <c r="H293" s="156" t="s">
        <v>335</v>
      </c>
      <c r="I293" s="157" t="s">
        <v>337</v>
      </c>
      <c r="J293" s="162" t="s">
        <v>344</v>
      </c>
      <c r="K293" s="159">
        <v>3</v>
      </c>
      <c r="L293" s="160">
        <v>0</v>
      </c>
      <c r="M293" s="153" t="s">
        <v>348</v>
      </c>
      <c r="N293" s="161">
        <v>1</v>
      </c>
    </row>
    <row r="294" spans="1:16" ht="21.95" customHeight="1">
      <c r="A294" s="74">
        <v>288</v>
      </c>
      <c r="B294" s="154" t="s">
        <v>266</v>
      </c>
      <c r="C294" s="231" t="s">
        <v>87</v>
      </c>
      <c r="D294" s="155" t="s">
        <v>83</v>
      </c>
      <c r="E294" s="155" t="s">
        <v>67</v>
      </c>
      <c r="F294" s="156" t="s">
        <v>331</v>
      </c>
      <c r="G294" s="156" t="s">
        <v>77</v>
      </c>
      <c r="H294" s="156" t="s">
        <v>335</v>
      </c>
      <c r="I294" s="157" t="s">
        <v>337</v>
      </c>
      <c r="J294" s="158" t="s">
        <v>344</v>
      </c>
      <c r="K294" s="159">
        <v>3</v>
      </c>
      <c r="L294" s="160">
        <v>0</v>
      </c>
      <c r="M294" s="153" t="s">
        <v>348</v>
      </c>
      <c r="N294" s="161">
        <v>1</v>
      </c>
    </row>
    <row r="295" spans="1:16" ht="21.95" customHeight="1">
      <c r="A295" s="71">
        <v>289</v>
      </c>
      <c r="B295" s="154" t="s">
        <v>88</v>
      </c>
      <c r="C295" s="231" t="s">
        <v>89</v>
      </c>
      <c r="D295" s="155" t="s">
        <v>83</v>
      </c>
      <c r="E295" s="155" t="s">
        <v>67</v>
      </c>
      <c r="F295" s="156" t="s">
        <v>331</v>
      </c>
      <c r="G295" s="156" t="s">
        <v>77</v>
      </c>
      <c r="H295" s="156" t="s">
        <v>335</v>
      </c>
      <c r="I295" s="157" t="s">
        <v>337</v>
      </c>
      <c r="J295" s="162" t="s">
        <v>344</v>
      </c>
      <c r="K295" s="159">
        <v>3</v>
      </c>
      <c r="L295" s="160">
        <v>0</v>
      </c>
      <c r="M295" s="153" t="s">
        <v>348</v>
      </c>
      <c r="N295" s="161">
        <v>1</v>
      </c>
    </row>
    <row r="296" spans="1:16" ht="21.95" customHeight="1">
      <c r="A296" s="74">
        <v>290</v>
      </c>
      <c r="B296" s="154" t="s">
        <v>267</v>
      </c>
      <c r="C296" s="231" t="s">
        <v>268</v>
      </c>
      <c r="D296" s="155" t="s">
        <v>83</v>
      </c>
      <c r="E296" s="155" t="s">
        <v>67</v>
      </c>
      <c r="F296" s="156" t="s">
        <v>331</v>
      </c>
      <c r="G296" s="156" t="s">
        <v>77</v>
      </c>
      <c r="H296" s="156" t="s">
        <v>335</v>
      </c>
      <c r="I296" s="157" t="s">
        <v>337</v>
      </c>
      <c r="J296" s="158" t="s">
        <v>344</v>
      </c>
      <c r="K296" s="159">
        <v>3</v>
      </c>
      <c r="L296" s="160">
        <v>0</v>
      </c>
      <c r="M296" s="153" t="s">
        <v>348</v>
      </c>
      <c r="N296" s="161">
        <v>1</v>
      </c>
    </row>
    <row r="297" spans="1:16" ht="21.95" customHeight="1">
      <c r="A297" s="71">
        <v>291</v>
      </c>
      <c r="B297" s="154" t="s">
        <v>269</v>
      </c>
      <c r="C297" s="231" t="s">
        <v>89</v>
      </c>
      <c r="D297" s="155" t="s">
        <v>115</v>
      </c>
      <c r="E297" s="155" t="s">
        <v>67</v>
      </c>
      <c r="F297" s="156" t="s">
        <v>349</v>
      </c>
      <c r="G297" s="156" t="s">
        <v>77</v>
      </c>
      <c r="H297" s="156" t="s">
        <v>336</v>
      </c>
      <c r="I297" s="157" t="s">
        <v>337</v>
      </c>
      <c r="J297" s="162" t="s">
        <v>345</v>
      </c>
      <c r="K297" s="159">
        <v>160</v>
      </c>
      <c r="L297" s="160"/>
      <c r="M297" s="153" t="s">
        <v>348</v>
      </c>
      <c r="N297" s="161">
        <v>1</v>
      </c>
    </row>
    <row r="298" spans="1:16" ht="21.95" customHeight="1">
      <c r="A298" s="74">
        <v>292</v>
      </c>
      <c r="B298" s="154" t="s">
        <v>270</v>
      </c>
      <c r="C298" s="231" t="s">
        <v>89</v>
      </c>
      <c r="D298" s="155" t="s">
        <v>115</v>
      </c>
      <c r="E298" s="155" t="s">
        <v>67</v>
      </c>
      <c r="F298" s="156" t="s">
        <v>349</v>
      </c>
      <c r="G298" s="156" t="s">
        <v>77</v>
      </c>
      <c r="H298" s="156" t="s">
        <v>336</v>
      </c>
      <c r="I298" s="157" t="s">
        <v>337</v>
      </c>
      <c r="J298" s="158" t="s">
        <v>345</v>
      </c>
      <c r="K298" s="159">
        <v>160</v>
      </c>
      <c r="L298" s="160"/>
      <c r="M298" s="153" t="s">
        <v>348</v>
      </c>
      <c r="N298" s="161">
        <v>1</v>
      </c>
    </row>
    <row r="299" spans="1:16" s="152" customFormat="1" ht="21.95" customHeight="1">
      <c r="A299" s="71">
        <v>293</v>
      </c>
      <c r="B299" s="154" t="s">
        <v>271</v>
      </c>
      <c r="C299" s="231" t="s">
        <v>272</v>
      </c>
      <c r="D299" s="155" t="s">
        <v>112</v>
      </c>
      <c r="E299" s="155" t="s">
        <v>67</v>
      </c>
      <c r="F299" s="156" t="s">
        <v>332</v>
      </c>
      <c r="G299" s="156" t="s">
        <v>77</v>
      </c>
      <c r="H299" s="156" t="s">
        <v>333</v>
      </c>
      <c r="I299" s="157" t="s">
        <v>337</v>
      </c>
      <c r="J299" s="158" t="s">
        <v>345</v>
      </c>
      <c r="K299" s="159">
        <v>3</v>
      </c>
      <c r="L299" s="160">
        <v>0</v>
      </c>
      <c r="M299" s="153" t="s">
        <v>348</v>
      </c>
      <c r="N299" s="161">
        <v>1</v>
      </c>
      <c r="O299" s="151"/>
      <c r="P299" s="151"/>
    </row>
    <row r="300" spans="1:16" s="152" customFormat="1" ht="21.95" customHeight="1">
      <c r="A300" s="74">
        <v>294</v>
      </c>
      <c r="B300" s="154" t="s">
        <v>273</v>
      </c>
      <c r="C300" s="231" t="s">
        <v>261</v>
      </c>
      <c r="D300" s="155" t="s">
        <v>112</v>
      </c>
      <c r="E300" s="155" t="s">
        <v>67</v>
      </c>
      <c r="F300" s="156" t="s">
        <v>332</v>
      </c>
      <c r="G300" s="156" t="s">
        <v>77</v>
      </c>
      <c r="H300" s="156" t="s">
        <v>333</v>
      </c>
      <c r="I300" s="157" t="s">
        <v>337</v>
      </c>
      <c r="J300" s="162" t="s">
        <v>345</v>
      </c>
      <c r="K300" s="159">
        <v>3</v>
      </c>
      <c r="L300" s="160">
        <v>0</v>
      </c>
      <c r="M300" s="153" t="s">
        <v>348</v>
      </c>
      <c r="N300" s="161">
        <v>1</v>
      </c>
      <c r="O300" s="151"/>
      <c r="P300" s="151"/>
    </row>
    <row r="301" spans="1:16" s="152" customFormat="1" ht="21.95" customHeight="1">
      <c r="A301" s="71">
        <v>295</v>
      </c>
      <c r="B301" s="154" t="s">
        <v>274</v>
      </c>
      <c r="C301" s="231" t="s">
        <v>261</v>
      </c>
      <c r="D301" s="155" t="s">
        <v>112</v>
      </c>
      <c r="E301" s="155" t="s">
        <v>67</v>
      </c>
      <c r="F301" s="156" t="s">
        <v>332</v>
      </c>
      <c r="G301" s="156" t="s">
        <v>77</v>
      </c>
      <c r="H301" s="156" t="s">
        <v>333</v>
      </c>
      <c r="I301" s="157" t="s">
        <v>337</v>
      </c>
      <c r="J301" s="158" t="s">
        <v>345</v>
      </c>
      <c r="K301" s="159">
        <v>3</v>
      </c>
      <c r="L301" s="160">
        <v>0</v>
      </c>
      <c r="M301" s="153" t="s">
        <v>348</v>
      </c>
      <c r="N301" s="161">
        <v>1</v>
      </c>
      <c r="O301" s="151"/>
      <c r="P301" s="151"/>
    </row>
    <row r="302" spans="1:16" s="152" customFormat="1" ht="21.95" customHeight="1">
      <c r="A302" s="74">
        <v>296</v>
      </c>
      <c r="B302" s="154" t="s">
        <v>275</v>
      </c>
      <c r="C302" s="231" t="s">
        <v>261</v>
      </c>
      <c r="D302" s="155" t="s">
        <v>112</v>
      </c>
      <c r="E302" s="155" t="s">
        <v>67</v>
      </c>
      <c r="F302" s="156" t="s">
        <v>332</v>
      </c>
      <c r="G302" s="156" t="s">
        <v>77</v>
      </c>
      <c r="H302" s="156" t="s">
        <v>333</v>
      </c>
      <c r="I302" s="157" t="s">
        <v>337</v>
      </c>
      <c r="J302" s="162" t="s">
        <v>345</v>
      </c>
      <c r="K302" s="159">
        <v>3</v>
      </c>
      <c r="L302" s="160">
        <v>0</v>
      </c>
      <c r="M302" s="153" t="s">
        <v>348</v>
      </c>
      <c r="N302" s="161">
        <v>1</v>
      </c>
      <c r="O302" s="151"/>
      <c r="P302" s="151"/>
    </row>
    <row r="303" spans="1:16" s="152" customFormat="1" ht="21.95" customHeight="1">
      <c r="A303" s="71">
        <v>297</v>
      </c>
      <c r="B303" s="154" t="s">
        <v>276</v>
      </c>
      <c r="C303" s="231" t="s">
        <v>261</v>
      </c>
      <c r="D303" s="155" t="s">
        <v>115</v>
      </c>
      <c r="E303" s="155" t="s">
        <v>67</v>
      </c>
      <c r="F303" s="156" t="s">
        <v>332</v>
      </c>
      <c r="G303" s="156" t="s">
        <v>77</v>
      </c>
      <c r="H303" s="156" t="s">
        <v>333</v>
      </c>
      <c r="I303" s="157" t="s">
        <v>337</v>
      </c>
      <c r="J303" s="158" t="s">
        <v>345</v>
      </c>
      <c r="K303" s="159">
        <v>3</v>
      </c>
      <c r="L303" s="160">
        <v>0</v>
      </c>
      <c r="M303" s="153" t="s">
        <v>348</v>
      </c>
      <c r="N303" s="161">
        <v>1</v>
      </c>
      <c r="O303" s="151"/>
      <c r="P303" s="151"/>
    </row>
    <row r="304" spans="1:16" s="152" customFormat="1" ht="21.95" customHeight="1">
      <c r="A304" s="74">
        <v>298</v>
      </c>
      <c r="B304" s="154" t="s">
        <v>277</v>
      </c>
      <c r="C304" s="231" t="s">
        <v>261</v>
      </c>
      <c r="D304" s="155" t="s">
        <v>115</v>
      </c>
      <c r="E304" s="155" t="s">
        <v>67</v>
      </c>
      <c r="F304" s="156" t="s">
        <v>332</v>
      </c>
      <c r="G304" s="156" t="s">
        <v>77</v>
      </c>
      <c r="H304" s="156" t="s">
        <v>333</v>
      </c>
      <c r="I304" s="157" t="s">
        <v>337</v>
      </c>
      <c r="J304" s="162" t="s">
        <v>345</v>
      </c>
      <c r="K304" s="159">
        <v>3</v>
      </c>
      <c r="L304" s="160">
        <v>0</v>
      </c>
      <c r="M304" s="153" t="s">
        <v>348</v>
      </c>
      <c r="N304" s="161">
        <v>1</v>
      </c>
      <c r="O304" s="151"/>
      <c r="P304" s="151"/>
    </row>
    <row r="305" spans="1:16" s="152" customFormat="1" ht="21.95" customHeight="1">
      <c r="A305" s="71">
        <v>299</v>
      </c>
      <c r="B305" s="154" t="s">
        <v>278</v>
      </c>
      <c r="C305" s="231" t="s">
        <v>261</v>
      </c>
      <c r="D305" s="155" t="s">
        <v>115</v>
      </c>
      <c r="E305" s="155" t="s">
        <v>67</v>
      </c>
      <c r="F305" s="156" t="s">
        <v>332</v>
      </c>
      <c r="G305" s="156" t="s">
        <v>77</v>
      </c>
      <c r="H305" s="156" t="s">
        <v>333</v>
      </c>
      <c r="I305" s="157" t="s">
        <v>337</v>
      </c>
      <c r="J305" s="158" t="s">
        <v>345</v>
      </c>
      <c r="K305" s="159">
        <v>3</v>
      </c>
      <c r="L305" s="160">
        <v>0</v>
      </c>
      <c r="M305" s="153" t="s">
        <v>348</v>
      </c>
      <c r="N305" s="161">
        <v>1</v>
      </c>
      <c r="O305" s="151"/>
      <c r="P305" s="151"/>
    </row>
    <row r="306" spans="1:16" s="152" customFormat="1" ht="21.95" customHeight="1">
      <c r="A306" s="74">
        <v>300</v>
      </c>
      <c r="B306" s="154" t="s">
        <v>279</v>
      </c>
      <c r="C306" s="231" t="s">
        <v>261</v>
      </c>
      <c r="D306" s="155" t="s">
        <v>115</v>
      </c>
      <c r="E306" s="155" t="s">
        <v>67</v>
      </c>
      <c r="F306" s="156" t="s">
        <v>332</v>
      </c>
      <c r="G306" s="156" t="s">
        <v>77</v>
      </c>
      <c r="H306" s="156" t="s">
        <v>333</v>
      </c>
      <c r="I306" s="157" t="s">
        <v>337</v>
      </c>
      <c r="J306" s="162" t="s">
        <v>345</v>
      </c>
      <c r="K306" s="159">
        <v>3</v>
      </c>
      <c r="L306" s="160">
        <v>0</v>
      </c>
      <c r="M306" s="153" t="s">
        <v>348</v>
      </c>
      <c r="N306" s="161">
        <v>1</v>
      </c>
      <c r="O306" s="151"/>
      <c r="P306" s="151"/>
    </row>
    <row r="307" spans="1:16" s="152" customFormat="1" ht="21.95" customHeight="1">
      <c r="A307" s="71">
        <v>301</v>
      </c>
      <c r="B307" s="154" t="s">
        <v>280</v>
      </c>
      <c r="C307" s="231" t="s">
        <v>261</v>
      </c>
      <c r="D307" s="155" t="s">
        <v>115</v>
      </c>
      <c r="E307" s="155" t="s">
        <v>67</v>
      </c>
      <c r="F307" s="156" t="s">
        <v>332</v>
      </c>
      <c r="G307" s="156" t="s">
        <v>77</v>
      </c>
      <c r="H307" s="156" t="s">
        <v>333</v>
      </c>
      <c r="I307" s="157" t="s">
        <v>337</v>
      </c>
      <c r="J307" s="158" t="s">
        <v>345</v>
      </c>
      <c r="K307" s="159">
        <v>3</v>
      </c>
      <c r="L307" s="160">
        <v>0</v>
      </c>
      <c r="M307" s="153" t="s">
        <v>348</v>
      </c>
      <c r="N307" s="161">
        <v>1</v>
      </c>
      <c r="O307" s="151"/>
      <c r="P307" s="151"/>
    </row>
    <row r="308" spans="1:16" s="152" customFormat="1" ht="21.95" customHeight="1">
      <c r="A308" s="74">
        <v>302</v>
      </c>
      <c r="B308" s="154" t="s">
        <v>281</v>
      </c>
      <c r="C308" s="231" t="s">
        <v>272</v>
      </c>
      <c r="D308" s="155" t="s">
        <v>115</v>
      </c>
      <c r="E308" s="155" t="s">
        <v>67</v>
      </c>
      <c r="F308" s="156" t="s">
        <v>332</v>
      </c>
      <c r="G308" s="156" t="s">
        <v>77</v>
      </c>
      <c r="H308" s="156" t="s">
        <v>333</v>
      </c>
      <c r="I308" s="157" t="s">
        <v>337</v>
      </c>
      <c r="J308" s="162" t="s">
        <v>345</v>
      </c>
      <c r="K308" s="159">
        <v>3</v>
      </c>
      <c r="L308" s="160">
        <v>0</v>
      </c>
      <c r="M308" s="153" t="s">
        <v>348</v>
      </c>
      <c r="N308" s="161">
        <v>1</v>
      </c>
      <c r="O308" s="151"/>
      <c r="P308" s="151"/>
    </row>
    <row r="309" spans="1:16" s="152" customFormat="1" ht="21.95" customHeight="1">
      <c r="A309" s="71">
        <v>303</v>
      </c>
      <c r="B309" s="154" t="s">
        <v>282</v>
      </c>
      <c r="C309" s="231" t="s">
        <v>272</v>
      </c>
      <c r="D309" s="155" t="s">
        <v>115</v>
      </c>
      <c r="E309" s="155" t="s">
        <v>67</v>
      </c>
      <c r="F309" s="156" t="s">
        <v>332</v>
      </c>
      <c r="G309" s="156" t="s">
        <v>77</v>
      </c>
      <c r="H309" s="156" t="s">
        <v>333</v>
      </c>
      <c r="I309" s="157" t="s">
        <v>337</v>
      </c>
      <c r="J309" s="158" t="s">
        <v>345</v>
      </c>
      <c r="K309" s="159">
        <v>3</v>
      </c>
      <c r="L309" s="160">
        <v>0</v>
      </c>
      <c r="M309" s="153" t="s">
        <v>348</v>
      </c>
      <c r="N309" s="161">
        <v>1</v>
      </c>
      <c r="O309" s="151"/>
      <c r="P309" s="151"/>
    </row>
    <row r="310" spans="1:16" s="152" customFormat="1" ht="21.95" customHeight="1">
      <c r="A310" s="74">
        <v>304</v>
      </c>
      <c r="B310" s="154" t="s">
        <v>283</v>
      </c>
      <c r="C310" s="231" t="s">
        <v>272</v>
      </c>
      <c r="D310" s="155" t="s">
        <v>115</v>
      </c>
      <c r="E310" s="155" t="s">
        <v>67</v>
      </c>
      <c r="F310" s="156" t="s">
        <v>332</v>
      </c>
      <c r="G310" s="156" t="s">
        <v>77</v>
      </c>
      <c r="H310" s="156" t="s">
        <v>333</v>
      </c>
      <c r="I310" s="157" t="s">
        <v>337</v>
      </c>
      <c r="J310" s="162" t="s">
        <v>345</v>
      </c>
      <c r="K310" s="159">
        <v>3</v>
      </c>
      <c r="L310" s="160">
        <v>0</v>
      </c>
      <c r="M310" s="153" t="s">
        <v>348</v>
      </c>
      <c r="N310" s="161">
        <v>1</v>
      </c>
      <c r="O310" s="151"/>
      <c r="P310" s="151"/>
    </row>
    <row r="311" spans="1:16" s="152" customFormat="1" ht="21.95" customHeight="1">
      <c r="A311" s="71">
        <v>305</v>
      </c>
      <c r="B311" s="154" t="s">
        <v>284</v>
      </c>
      <c r="C311" s="231" t="s">
        <v>261</v>
      </c>
      <c r="D311" s="155" t="s">
        <v>103</v>
      </c>
      <c r="E311" s="155" t="s">
        <v>67</v>
      </c>
      <c r="F311" s="156" t="s">
        <v>332</v>
      </c>
      <c r="G311" s="156" t="s">
        <v>77</v>
      </c>
      <c r="H311" s="156" t="s">
        <v>333</v>
      </c>
      <c r="I311" s="157" t="s">
        <v>337</v>
      </c>
      <c r="J311" s="158" t="s">
        <v>345</v>
      </c>
      <c r="K311" s="159">
        <v>3</v>
      </c>
      <c r="L311" s="160">
        <v>0</v>
      </c>
      <c r="M311" s="153" t="s">
        <v>348</v>
      </c>
      <c r="N311" s="161">
        <v>1</v>
      </c>
      <c r="O311" s="151"/>
      <c r="P311" s="151"/>
    </row>
    <row r="312" spans="1:16" s="152" customFormat="1" ht="21.95" customHeight="1">
      <c r="A312" s="74">
        <v>306</v>
      </c>
      <c r="B312" s="154" t="s">
        <v>285</v>
      </c>
      <c r="C312" s="231" t="s">
        <v>272</v>
      </c>
      <c r="D312" s="155" t="s">
        <v>103</v>
      </c>
      <c r="E312" s="155" t="s">
        <v>67</v>
      </c>
      <c r="F312" s="156" t="s">
        <v>332</v>
      </c>
      <c r="G312" s="156" t="s">
        <v>77</v>
      </c>
      <c r="H312" s="156" t="s">
        <v>333</v>
      </c>
      <c r="I312" s="157" t="s">
        <v>337</v>
      </c>
      <c r="J312" s="162" t="s">
        <v>345</v>
      </c>
      <c r="K312" s="159">
        <v>3</v>
      </c>
      <c r="L312" s="160">
        <v>0</v>
      </c>
      <c r="M312" s="153" t="s">
        <v>348</v>
      </c>
      <c r="N312" s="161">
        <v>1</v>
      </c>
      <c r="O312" s="151"/>
      <c r="P312" s="151"/>
    </row>
    <row r="313" spans="1:16" s="152" customFormat="1" ht="21.95" customHeight="1">
      <c r="A313" s="71">
        <v>307</v>
      </c>
      <c r="B313" s="154" t="s">
        <v>286</v>
      </c>
      <c r="C313" s="231" t="s">
        <v>261</v>
      </c>
      <c r="D313" s="155" t="s">
        <v>100</v>
      </c>
      <c r="E313" s="155" t="s">
        <v>67</v>
      </c>
      <c r="F313" s="156" t="s">
        <v>332</v>
      </c>
      <c r="G313" s="156" t="s">
        <v>77</v>
      </c>
      <c r="H313" s="156" t="s">
        <v>333</v>
      </c>
      <c r="I313" s="157" t="s">
        <v>337</v>
      </c>
      <c r="J313" s="158" t="s">
        <v>345</v>
      </c>
      <c r="K313" s="159">
        <v>3</v>
      </c>
      <c r="L313" s="160">
        <v>0</v>
      </c>
      <c r="M313" s="153" t="s">
        <v>348</v>
      </c>
      <c r="N313" s="161">
        <v>1</v>
      </c>
      <c r="O313" s="151"/>
      <c r="P313" s="151"/>
    </row>
    <row r="314" spans="1:16" s="152" customFormat="1" ht="21.95" customHeight="1">
      <c r="A314" s="74">
        <v>308</v>
      </c>
      <c r="B314" s="154" t="s">
        <v>287</v>
      </c>
      <c r="C314" s="231" t="s">
        <v>272</v>
      </c>
      <c r="D314" s="155" t="s">
        <v>100</v>
      </c>
      <c r="E314" s="155" t="s">
        <v>67</v>
      </c>
      <c r="F314" s="156" t="s">
        <v>332</v>
      </c>
      <c r="G314" s="156" t="s">
        <v>77</v>
      </c>
      <c r="H314" s="156" t="s">
        <v>333</v>
      </c>
      <c r="I314" s="157" t="s">
        <v>337</v>
      </c>
      <c r="J314" s="162" t="s">
        <v>345</v>
      </c>
      <c r="K314" s="159">
        <v>3</v>
      </c>
      <c r="L314" s="160">
        <v>0</v>
      </c>
      <c r="M314" s="153" t="s">
        <v>348</v>
      </c>
      <c r="N314" s="161">
        <v>1</v>
      </c>
      <c r="O314" s="151"/>
      <c r="P314" s="151"/>
    </row>
    <row r="315" spans="1:16" s="152" customFormat="1" ht="21.95" customHeight="1">
      <c r="A315" s="71">
        <v>309</v>
      </c>
      <c r="B315" s="154" t="s">
        <v>256</v>
      </c>
      <c r="C315" s="231" t="s">
        <v>261</v>
      </c>
      <c r="D315" s="155" t="s">
        <v>109</v>
      </c>
      <c r="E315" s="155" t="s">
        <v>67</v>
      </c>
      <c r="F315" s="156" t="s">
        <v>332</v>
      </c>
      <c r="G315" s="156" t="s">
        <v>77</v>
      </c>
      <c r="H315" s="156" t="s">
        <v>333</v>
      </c>
      <c r="I315" s="157" t="s">
        <v>337</v>
      </c>
      <c r="J315" s="158" t="s">
        <v>345</v>
      </c>
      <c r="K315" s="159">
        <v>3</v>
      </c>
      <c r="L315" s="160">
        <v>0</v>
      </c>
      <c r="M315" s="153" t="s">
        <v>348</v>
      </c>
      <c r="N315" s="161">
        <v>1</v>
      </c>
      <c r="O315" s="151"/>
      <c r="P315" s="151"/>
    </row>
    <row r="316" spans="1:16" s="152" customFormat="1" ht="21.95" customHeight="1">
      <c r="A316" s="74">
        <v>310</v>
      </c>
      <c r="B316" s="154" t="s">
        <v>288</v>
      </c>
      <c r="C316" s="231" t="s">
        <v>261</v>
      </c>
      <c r="D316" s="155" t="s">
        <v>83</v>
      </c>
      <c r="E316" s="155" t="s">
        <v>67</v>
      </c>
      <c r="F316" s="156" t="s">
        <v>332</v>
      </c>
      <c r="G316" s="156" t="s">
        <v>77</v>
      </c>
      <c r="H316" s="156" t="s">
        <v>333</v>
      </c>
      <c r="I316" s="157" t="s">
        <v>337</v>
      </c>
      <c r="J316" s="162" t="s">
        <v>345</v>
      </c>
      <c r="K316" s="159">
        <v>3</v>
      </c>
      <c r="L316" s="160">
        <v>0</v>
      </c>
      <c r="M316" s="153" t="s">
        <v>348</v>
      </c>
      <c r="N316" s="161">
        <v>1</v>
      </c>
      <c r="O316" s="151"/>
      <c r="P316" s="151"/>
    </row>
    <row r="317" spans="1:16" s="152" customFormat="1" ht="21.95" customHeight="1">
      <c r="A317" s="71">
        <v>311</v>
      </c>
      <c r="B317" s="154" t="s">
        <v>289</v>
      </c>
      <c r="C317" s="231" t="s">
        <v>272</v>
      </c>
      <c r="D317" s="155" t="s">
        <v>83</v>
      </c>
      <c r="E317" s="155" t="s">
        <v>67</v>
      </c>
      <c r="F317" s="156" t="s">
        <v>332</v>
      </c>
      <c r="G317" s="156" t="s">
        <v>77</v>
      </c>
      <c r="H317" s="156" t="s">
        <v>333</v>
      </c>
      <c r="I317" s="157" t="s">
        <v>337</v>
      </c>
      <c r="J317" s="158" t="s">
        <v>345</v>
      </c>
      <c r="K317" s="159">
        <v>3</v>
      </c>
      <c r="L317" s="160">
        <v>0</v>
      </c>
      <c r="M317" s="153" t="s">
        <v>348</v>
      </c>
      <c r="N317" s="161">
        <v>1</v>
      </c>
      <c r="O317" s="151"/>
      <c r="P317" s="151"/>
    </row>
    <row r="318" spans="1:16" s="152" customFormat="1" ht="21.95" customHeight="1">
      <c r="A318" s="74">
        <v>312</v>
      </c>
      <c r="B318" s="154" t="s">
        <v>290</v>
      </c>
      <c r="C318" s="231" t="s">
        <v>261</v>
      </c>
      <c r="D318" s="155" t="s">
        <v>83</v>
      </c>
      <c r="E318" s="155" t="s">
        <v>67</v>
      </c>
      <c r="F318" s="156" t="s">
        <v>332</v>
      </c>
      <c r="G318" s="156" t="s">
        <v>77</v>
      </c>
      <c r="H318" s="156" t="s">
        <v>333</v>
      </c>
      <c r="I318" s="157" t="s">
        <v>337</v>
      </c>
      <c r="J318" s="162" t="s">
        <v>345</v>
      </c>
      <c r="K318" s="159">
        <v>3</v>
      </c>
      <c r="L318" s="160">
        <v>0</v>
      </c>
      <c r="M318" s="153" t="s">
        <v>348</v>
      </c>
      <c r="N318" s="161">
        <v>1</v>
      </c>
      <c r="O318" s="151"/>
      <c r="P318" s="151"/>
    </row>
    <row r="319" spans="1:16" s="152" customFormat="1" ht="21.95" customHeight="1">
      <c r="A319" s="71">
        <v>313</v>
      </c>
      <c r="B319" s="154" t="s">
        <v>291</v>
      </c>
      <c r="C319" s="231" t="s">
        <v>272</v>
      </c>
      <c r="D319" s="155" t="s">
        <v>292</v>
      </c>
      <c r="E319" s="155" t="s">
        <v>67</v>
      </c>
      <c r="F319" s="156" t="s">
        <v>332</v>
      </c>
      <c r="G319" s="156" t="s">
        <v>77</v>
      </c>
      <c r="H319" s="156" t="s">
        <v>333</v>
      </c>
      <c r="I319" s="157" t="s">
        <v>337</v>
      </c>
      <c r="J319" s="158" t="s">
        <v>345</v>
      </c>
      <c r="K319" s="159">
        <v>3</v>
      </c>
      <c r="L319" s="160">
        <v>0</v>
      </c>
      <c r="M319" s="153" t="s">
        <v>348</v>
      </c>
      <c r="N319" s="161">
        <v>1</v>
      </c>
      <c r="O319" s="151"/>
      <c r="P319" s="151"/>
    </row>
    <row r="320" spans="1:16" s="152" customFormat="1" ht="21.95" customHeight="1">
      <c r="A320" s="74">
        <v>314</v>
      </c>
      <c r="B320" s="154" t="s">
        <v>293</v>
      </c>
      <c r="C320" s="231" t="s">
        <v>272</v>
      </c>
      <c r="D320" s="155" t="s">
        <v>292</v>
      </c>
      <c r="E320" s="155" t="s">
        <v>67</v>
      </c>
      <c r="F320" s="156" t="s">
        <v>332</v>
      </c>
      <c r="G320" s="156" t="s">
        <v>77</v>
      </c>
      <c r="H320" s="156" t="s">
        <v>333</v>
      </c>
      <c r="I320" s="157" t="s">
        <v>337</v>
      </c>
      <c r="J320" s="162" t="s">
        <v>345</v>
      </c>
      <c r="K320" s="159">
        <v>3</v>
      </c>
      <c r="L320" s="160">
        <v>0</v>
      </c>
      <c r="M320" s="153" t="s">
        <v>348</v>
      </c>
      <c r="N320" s="161">
        <v>1</v>
      </c>
      <c r="O320" s="151"/>
      <c r="P320" s="151"/>
    </row>
    <row r="321" spans="1:16" s="152" customFormat="1" ht="21.95" customHeight="1">
      <c r="A321" s="71">
        <v>315</v>
      </c>
      <c r="B321" s="154" t="s">
        <v>294</v>
      </c>
      <c r="C321" s="231" t="s">
        <v>272</v>
      </c>
      <c r="D321" s="155" t="s">
        <v>292</v>
      </c>
      <c r="E321" s="155" t="s">
        <v>67</v>
      </c>
      <c r="F321" s="156" t="s">
        <v>332</v>
      </c>
      <c r="G321" s="156" t="s">
        <v>77</v>
      </c>
      <c r="H321" s="156" t="s">
        <v>333</v>
      </c>
      <c r="I321" s="157" t="s">
        <v>337</v>
      </c>
      <c r="J321" s="158" t="s">
        <v>345</v>
      </c>
      <c r="K321" s="159">
        <v>3</v>
      </c>
      <c r="L321" s="160">
        <v>0</v>
      </c>
      <c r="M321" s="157" t="s">
        <v>348</v>
      </c>
      <c r="N321" s="161">
        <v>1</v>
      </c>
      <c r="O321" s="151"/>
      <c r="P321" s="151"/>
    </row>
    <row r="322" spans="1:16" ht="21.95" customHeight="1">
      <c r="A322" s="74">
        <v>316</v>
      </c>
      <c r="B322" s="163" t="s">
        <v>350</v>
      </c>
      <c r="C322" s="163" t="s">
        <v>89</v>
      </c>
      <c r="D322" s="75" t="s">
        <v>115</v>
      </c>
      <c r="E322" s="75" t="s">
        <v>67</v>
      </c>
      <c r="F322" s="122" t="s">
        <v>321</v>
      </c>
      <c r="G322" s="75" t="s">
        <v>487</v>
      </c>
      <c r="H322" s="75" t="s">
        <v>333</v>
      </c>
      <c r="I322" s="157" t="s">
        <v>337</v>
      </c>
      <c r="J322" s="75" t="s">
        <v>493</v>
      </c>
      <c r="K322" s="77">
        <v>16</v>
      </c>
      <c r="L322" s="160">
        <v>0</v>
      </c>
      <c r="M322" s="74" t="s">
        <v>348</v>
      </c>
      <c r="N322" s="80">
        <v>2</v>
      </c>
    </row>
    <row r="323" spans="1:16" ht="21.95" customHeight="1">
      <c r="A323" s="71">
        <v>317</v>
      </c>
      <c r="B323" s="163" t="s">
        <v>351</v>
      </c>
      <c r="C323" s="163" t="s">
        <v>89</v>
      </c>
      <c r="D323" s="75" t="s">
        <v>115</v>
      </c>
      <c r="E323" s="75" t="s">
        <v>67</v>
      </c>
      <c r="F323" s="122" t="s">
        <v>321</v>
      </c>
      <c r="G323" s="75" t="s">
        <v>487</v>
      </c>
      <c r="H323" s="75" t="s">
        <v>333</v>
      </c>
      <c r="I323" s="157" t="s">
        <v>337</v>
      </c>
      <c r="J323" s="75" t="s">
        <v>493</v>
      </c>
      <c r="K323" s="77">
        <v>16</v>
      </c>
      <c r="L323" s="160">
        <v>0</v>
      </c>
      <c r="M323" s="74" t="s">
        <v>348</v>
      </c>
      <c r="N323" s="80">
        <v>2</v>
      </c>
    </row>
    <row r="324" spans="1:16" ht="21.95" customHeight="1">
      <c r="A324" s="74">
        <v>318</v>
      </c>
      <c r="B324" s="163" t="s">
        <v>524</v>
      </c>
      <c r="C324" s="163" t="s">
        <v>89</v>
      </c>
      <c r="D324" s="75" t="s">
        <v>115</v>
      </c>
      <c r="E324" s="75" t="s">
        <v>67</v>
      </c>
      <c r="F324" s="122" t="s">
        <v>321</v>
      </c>
      <c r="G324" s="75" t="s">
        <v>487</v>
      </c>
      <c r="H324" s="75" t="s">
        <v>333</v>
      </c>
      <c r="I324" s="157" t="s">
        <v>337</v>
      </c>
      <c r="J324" s="75" t="s">
        <v>493</v>
      </c>
      <c r="K324" s="77">
        <v>16</v>
      </c>
      <c r="L324" s="160">
        <v>0</v>
      </c>
      <c r="M324" s="74" t="s">
        <v>348</v>
      </c>
      <c r="N324" s="80">
        <v>2</v>
      </c>
    </row>
    <row r="325" spans="1:16" ht="21.95" customHeight="1">
      <c r="A325" s="71">
        <v>319</v>
      </c>
      <c r="B325" s="163" t="s">
        <v>352</v>
      </c>
      <c r="C325" s="163" t="s">
        <v>89</v>
      </c>
      <c r="D325" s="75" t="s">
        <v>115</v>
      </c>
      <c r="E325" s="75" t="s">
        <v>67</v>
      </c>
      <c r="F325" s="122" t="s">
        <v>321</v>
      </c>
      <c r="G325" s="75" t="s">
        <v>487</v>
      </c>
      <c r="H325" s="75" t="s">
        <v>333</v>
      </c>
      <c r="I325" s="157" t="s">
        <v>337</v>
      </c>
      <c r="J325" s="75" t="s">
        <v>493</v>
      </c>
      <c r="K325" s="77">
        <v>16</v>
      </c>
      <c r="L325" s="160">
        <v>0</v>
      </c>
      <c r="M325" s="74" t="s">
        <v>348</v>
      </c>
      <c r="N325" s="80">
        <v>2</v>
      </c>
    </row>
    <row r="326" spans="1:16" ht="21.95" customHeight="1">
      <c r="A326" s="74">
        <v>320</v>
      </c>
      <c r="B326" s="163" t="s">
        <v>353</v>
      </c>
      <c r="C326" s="163" t="s">
        <v>89</v>
      </c>
      <c r="D326" s="75" t="s">
        <v>115</v>
      </c>
      <c r="E326" s="75" t="s">
        <v>67</v>
      </c>
      <c r="F326" s="122" t="s">
        <v>321</v>
      </c>
      <c r="G326" s="75" t="s">
        <v>487</v>
      </c>
      <c r="H326" s="75" t="s">
        <v>333</v>
      </c>
      <c r="I326" s="157" t="s">
        <v>337</v>
      </c>
      <c r="J326" s="75" t="s">
        <v>493</v>
      </c>
      <c r="K326" s="77">
        <v>16</v>
      </c>
      <c r="L326" s="160">
        <v>0</v>
      </c>
      <c r="M326" s="74" t="s">
        <v>348</v>
      </c>
      <c r="N326" s="80">
        <v>2</v>
      </c>
    </row>
    <row r="327" spans="1:16" ht="21.95" customHeight="1">
      <c r="A327" s="71">
        <v>321</v>
      </c>
      <c r="B327" s="163" t="s">
        <v>354</v>
      </c>
      <c r="C327" s="163" t="s">
        <v>89</v>
      </c>
      <c r="D327" s="75" t="s">
        <v>115</v>
      </c>
      <c r="E327" s="75" t="s">
        <v>67</v>
      </c>
      <c r="F327" s="122" t="s">
        <v>321</v>
      </c>
      <c r="G327" s="75" t="s">
        <v>487</v>
      </c>
      <c r="H327" s="75" t="s">
        <v>333</v>
      </c>
      <c r="I327" s="157" t="s">
        <v>337</v>
      </c>
      <c r="J327" s="75" t="s">
        <v>493</v>
      </c>
      <c r="K327" s="77">
        <v>16</v>
      </c>
      <c r="L327" s="160">
        <v>0</v>
      </c>
      <c r="M327" s="74" t="s">
        <v>348</v>
      </c>
      <c r="N327" s="80">
        <v>2</v>
      </c>
    </row>
    <row r="328" spans="1:16" ht="21.95" customHeight="1">
      <c r="A328" s="74">
        <v>322</v>
      </c>
      <c r="B328" s="163" t="s">
        <v>355</v>
      </c>
      <c r="C328" s="163" t="s">
        <v>89</v>
      </c>
      <c r="D328" s="75" t="s">
        <v>115</v>
      </c>
      <c r="E328" s="75" t="s">
        <v>67</v>
      </c>
      <c r="F328" s="122" t="s">
        <v>321</v>
      </c>
      <c r="G328" s="75" t="s">
        <v>487</v>
      </c>
      <c r="H328" s="75" t="s">
        <v>333</v>
      </c>
      <c r="I328" s="157" t="s">
        <v>337</v>
      </c>
      <c r="J328" s="75" t="s">
        <v>493</v>
      </c>
      <c r="K328" s="77">
        <v>16</v>
      </c>
      <c r="L328" s="160">
        <v>0</v>
      </c>
      <c r="M328" s="74" t="s">
        <v>348</v>
      </c>
      <c r="N328" s="80">
        <v>2</v>
      </c>
    </row>
    <row r="329" spans="1:16" ht="21.95" customHeight="1">
      <c r="A329" s="71">
        <v>323</v>
      </c>
      <c r="B329" s="163" t="s">
        <v>356</v>
      </c>
      <c r="C329" s="163" t="s">
        <v>89</v>
      </c>
      <c r="D329" s="75" t="s">
        <v>115</v>
      </c>
      <c r="E329" s="75" t="s">
        <v>67</v>
      </c>
      <c r="F329" s="122" t="s">
        <v>321</v>
      </c>
      <c r="G329" s="75" t="s">
        <v>487</v>
      </c>
      <c r="H329" s="75" t="s">
        <v>333</v>
      </c>
      <c r="I329" s="157" t="s">
        <v>337</v>
      </c>
      <c r="J329" s="75" t="s">
        <v>493</v>
      </c>
      <c r="K329" s="77">
        <v>16</v>
      </c>
      <c r="L329" s="160">
        <v>0</v>
      </c>
      <c r="M329" s="74" t="s">
        <v>348</v>
      </c>
      <c r="N329" s="80">
        <v>2</v>
      </c>
    </row>
    <row r="330" spans="1:16" ht="21.95" customHeight="1">
      <c r="A330" s="74">
        <v>324</v>
      </c>
      <c r="B330" s="163" t="s">
        <v>357</v>
      </c>
      <c r="C330" s="163" t="s">
        <v>89</v>
      </c>
      <c r="D330" s="75" t="s">
        <v>115</v>
      </c>
      <c r="E330" s="75" t="s">
        <v>67</v>
      </c>
      <c r="F330" s="122" t="s">
        <v>321</v>
      </c>
      <c r="G330" s="75" t="s">
        <v>487</v>
      </c>
      <c r="H330" s="75" t="s">
        <v>333</v>
      </c>
      <c r="I330" s="157" t="s">
        <v>337</v>
      </c>
      <c r="J330" s="75" t="s">
        <v>493</v>
      </c>
      <c r="K330" s="77">
        <v>16</v>
      </c>
      <c r="L330" s="160">
        <v>0</v>
      </c>
      <c r="M330" s="74" t="s">
        <v>348</v>
      </c>
      <c r="N330" s="80">
        <v>2</v>
      </c>
    </row>
    <row r="331" spans="1:16" ht="21.95" customHeight="1">
      <c r="A331" s="71">
        <v>325</v>
      </c>
      <c r="B331" s="163" t="s">
        <v>358</v>
      </c>
      <c r="C331" s="163" t="s">
        <v>89</v>
      </c>
      <c r="D331" s="75" t="s">
        <v>115</v>
      </c>
      <c r="E331" s="75" t="s">
        <v>67</v>
      </c>
      <c r="F331" s="122" t="s">
        <v>321</v>
      </c>
      <c r="G331" s="75" t="s">
        <v>487</v>
      </c>
      <c r="H331" s="75" t="s">
        <v>333</v>
      </c>
      <c r="I331" s="157" t="s">
        <v>337</v>
      </c>
      <c r="J331" s="75" t="s">
        <v>493</v>
      </c>
      <c r="K331" s="77">
        <v>16</v>
      </c>
      <c r="L331" s="160">
        <v>0</v>
      </c>
      <c r="M331" s="74" t="s">
        <v>348</v>
      </c>
      <c r="N331" s="80">
        <v>2</v>
      </c>
    </row>
    <row r="332" spans="1:16" ht="21.95" customHeight="1">
      <c r="A332" s="74">
        <v>326</v>
      </c>
      <c r="B332" s="163" t="s">
        <v>359</v>
      </c>
      <c r="C332" s="163" t="s">
        <v>89</v>
      </c>
      <c r="D332" s="75" t="s">
        <v>115</v>
      </c>
      <c r="E332" s="75" t="s">
        <v>67</v>
      </c>
      <c r="F332" s="122" t="s">
        <v>321</v>
      </c>
      <c r="G332" s="75" t="s">
        <v>487</v>
      </c>
      <c r="H332" s="75" t="s">
        <v>333</v>
      </c>
      <c r="I332" s="157" t="s">
        <v>337</v>
      </c>
      <c r="J332" s="75" t="s">
        <v>493</v>
      </c>
      <c r="K332" s="77">
        <v>16</v>
      </c>
      <c r="L332" s="160">
        <v>0</v>
      </c>
      <c r="M332" s="74" t="s">
        <v>348</v>
      </c>
      <c r="N332" s="80">
        <v>2</v>
      </c>
    </row>
    <row r="333" spans="1:16" ht="21.95" customHeight="1">
      <c r="A333" s="71">
        <v>327</v>
      </c>
      <c r="B333" s="163" t="s">
        <v>360</v>
      </c>
      <c r="C333" s="163" t="s">
        <v>89</v>
      </c>
      <c r="D333" s="75" t="s">
        <v>115</v>
      </c>
      <c r="E333" s="75" t="s">
        <v>67</v>
      </c>
      <c r="F333" s="122" t="s">
        <v>321</v>
      </c>
      <c r="G333" s="75" t="s">
        <v>487</v>
      </c>
      <c r="H333" s="75" t="s">
        <v>333</v>
      </c>
      <c r="I333" s="157" t="s">
        <v>337</v>
      </c>
      <c r="J333" s="75" t="s">
        <v>493</v>
      </c>
      <c r="K333" s="77">
        <v>16</v>
      </c>
      <c r="L333" s="160">
        <v>0</v>
      </c>
      <c r="M333" s="74" t="s">
        <v>348</v>
      </c>
      <c r="N333" s="80">
        <v>2</v>
      </c>
    </row>
    <row r="334" spans="1:16" ht="21.95" customHeight="1">
      <c r="A334" s="74">
        <v>328</v>
      </c>
      <c r="B334" s="163" t="s">
        <v>361</v>
      </c>
      <c r="C334" s="163" t="s">
        <v>89</v>
      </c>
      <c r="D334" s="75" t="s">
        <v>115</v>
      </c>
      <c r="E334" s="75" t="s">
        <v>67</v>
      </c>
      <c r="F334" s="122" t="s">
        <v>321</v>
      </c>
      <c r="G334" s="75" t="s">
        <v>487</v>
      </c>
      <c r="H334" s="75" t="s">
        <v>333</v>
      </c>
      <c r="I334" s="157" t="s">
        <v>337</v>
      </c>
      <c r="J334" s="75" t="s">
        <v>493</v>
      </c>
      <c r="K334" s="77">
        <v>16</v>
      </c>
      <c r="L334" s="160">
        <v>0</v>
      </c>
      <c r="M334" s="74" t="s">
        <v>348</v>
      </c>
      <c r="N334" s="80">
        <v>2</v>
      </c>
    </row>
    <row r="335" spans="1:16" ht="21.95" customHeight="1">
      <c r="A335" s="71">
        <v>329</v>
      </c>
      <c r="B335" s="163" t="s">
        <v>362</v>
      </c>
      <c r="C335" s="163" t="s">
        <v>89</v>
      </c>
      <c r="D335" s="75" t="s">
        <v>115</v>
      </c>
      <c r="E335" s="75" t="s">
        <v>67</v>
      </c>
      <c r="F335" s="122" t="s">
        <v>321</v>
      </c>
      <c r="G335" s="75" t="s">
        <v>487</v>
      </c>
      <c r="H335" s="75" t="s">
        <v>333</v>
      </c>
      <c r="I335" s="157" t="s">
        <v>337</v>
      </c>
      <c r="J335" s="75" t="s">
        <v>493</v>
      </c>
      <c r="K335" s="77">
        <v>16</v>
      </c>
      <c r="L335" s="160">
        <v>0</v>
      </c>
      <c r="M335" s="74" t="s">
        <v>348</v>
      </c>
      <c r="N335" s="80">
        <v>2</v>
      </c>
    </row>
    <row r="336" spans="1:16" ht="21.95" customHeight="1">
      <c r="A336" s="74">
        <v>330</v>
      </c>
      <c r="B336" s="163" t="s">
        <v>363</v>
      </c>
      <c r="C336" s="163" t="s">
        <v>89</v>
      </c>
      <c r="D336" s="75" t="s">
        <v>115</v>
      </c>
      <c r="E336" s="75" t="s">
        <v>67</v>
      </c>
      <c r="F336" s="122" t="s">
        <v>321</v>
      </c>
      <c r="G336" s="75" t="s">
        <v>487</v>
      </c>
      <c r="H336" s="75" t="s">
        <v>333</v>
      </c>
      <c r="I336" s="157" t="s">
        <v>337</v>
      </c>
      <c r="J336" s="75" t="s">
        <v>493</v>
      </c>
      <c r="K336" s="77">
        <v>16</v>
      </c>
      <c r="L336" s="160">
        <v>0</v>
      </c>
      <c r="M336" s="74" t="s">
        <v>348</v>
      </c>
      <c r="N336" s="80">
        <v>2</v>
      </c>
    </row>
    <row r="337" spans="1:14" ht="21.95" customHeight="1">
      <c r="A337" s="71">
        <v>331</v>
      </c>
      <c r="B337" s="163" t="s">
        <v>364</v>
      </c>
      <c r="C337" s="163" t="s">
        <v>89</v>
      </c>
      <c r="D337" s="75" t="s">
        <v>115</v>
      </c>
      <c r="E337" s="75" t="s">
        <v>67</v>
      </c>
      <c r="F337" s="122" t="s">
        <v>321</v>
      </c>
      <c r="G337" s="75" t="s">
        <v>487</v>
      </c>
      <c r="H337" s="75" t="s">
        <v>333</v>
      </c>
      <c r="I337" s="157" t="s">
        <v>337</v>
      </c>
      <c r="J337" s="75" t="s">
        <v>493</v>
      </c>
      <c r="K337" s="77">
        <v>16</v>
      </c>
      <c r="L337" s="160">
        <v>0</v>
      </c>
      <c r="M337" s="74" t="s">
        <v>348</v>
      </c>
      <c r="N337" s="80">
        <v>2</v>
      </c>
    </row>
    <row r="338" spans="1:14" ht="21.95" customHeight="1">
      <c r="A338" s="74">
        <v>332</v>
      </c>
      <c r="B338" s="163" t="s">
        <v>365</v>
      </c>
      <c r="C338" s="163" t="s">
        <v>89</v>
      </c>
      <c r="D338" s="75" t="s">
        <v>115</v>
      </c>
      <c r="E338" s="75" t="s">
        <v>67</v>
      </c>
      <c r="F338" s="122" t="s">
        <v>321</v>
      </c>
      <c r="G338" s="75" t="s">
        <v>487</v>
      </c>
      <c r="H338" s="75" t="s">
        <v>333</v>
      </c>
      <c r="I338" s="157" t="s">
        <v>337</v>
      </c>
      <c r="J338" s="75" t="s">
        <v>493</v>
      </c>
      <c r="K338" s="77">
        <v>16</v>
      </c>
      <c r="L338" s="160">
        <v>0</v>
      </c>
      <c r="M338" s="74" t="s">
        <v>348</v>
      </c>
      <c r="N338" s="80">
        <v>2</v>
      </c>
    </row>
    <row r="339" spans="1:14" ht="21.95" customHeight="1">
      <c r="A339" s="71">
        <v>333</v>
      </c>
      <c r="B339" s="163" t="s">
        <v>366</v>
      </c>
      <c r="C339" s="163" t="s">
        <v>89</v>
      </c>
      <c r="D339" s="75" t="s">
        <v>115</v>
      </c>
      <c r="E339" s="75" t="s">
        <v>67</v>
      </c>
      <c r="F339" s="122" t="s">
        <v>321</v>
      </c>
      <c r="G339" s="75" t="s">
        <v>487</v>
      </c>
      <c r="H339" s="75" t="s">
        <v>333</v>
      </c>
      <c r="I339" s="157" t="s">
        <v>337</v>
      </c>
      <c r="J339" s="75" t="s">
        <v>493</v>
      </c>
      <c r="K339" s="77">
        <v>16</v>
      </c>
      <c r="L339" s="160">
        <v>0</v>
      </c>
      <c r="M339" s="74" t="s">
        <v>348</v>
      </c>
      <c r="N339" s="80">
        <v>2</v>
      </c>
    </row>
    <row r="340" spans="1:14" ht="21.95" customHeight="1">
      <c r="A340" s="74">
        <v>334</v>
      </c>
      <c r="B340" s="163" t="s">
        <v>367</v>
      </c>
      <c r="C340" s="163" t="s">
        <v>89</v>
      </c>
      <c r="D340" s="75" t="s">
        <v>115</v>
      </c>
      <c r="E340" s="75" t="s">
        <v>67</v>
      </c>
      <c r="F340" s="122" t="s">
        <v>321</v>
      </c>
      <c r="G340" s="75" t="s">
        <v>487</v>
      </c>
      <c r="H340" s="75" t="s">
        <v>333</v>
      </c>
      <c r="I340" s="157" t="s">
        <v>337</v>
      </c>
      <c r="J340" s="75" t="s">
        <v>493</v>
      </c>
      <c r="K340" s="77">
        <v>16</v>
      </c>
      <c r="L340" s="160">
        <v>0</v>
      </c>
      <c r="M340" s="74" t="s">
        <v>348</v>
      </c>
      <c r="N340" s="80">
        <v>2</v>
      </c>
    </row>
    <row r="341" spans="1:14" ht="21.95" customHeight="1">
      <c r="A341" s="71">
        <v>335</v>
      </c>
      <c r="B341" s="163" t="s">
        <v>368</v>
      </c>
      <c r="C341" s="163" t="s">
        <v>89</v>
      </c>
      <c r="D341" s="75" t="s">
        <v>115</v>
      </c>
      <c r="E341" s="75" t="s">
        <v>67</v>
      </c>
      <c r="F341" s="122" t="s">
        <v>321</v>
      </c>
      <c r="G341" s="75" t="s">
        <v>487</v>
      </c>
      <c r="H341" s="75" t="s">
        <v>333</v>
      </c>
      <c r="I341" s="157" t="s">
        <v>337</v>
      </c>
      <c r="J341" s="75" t="s">
        <v>493</v>
      </c>
      <c r="K341" s="77">
        <v>16</v>
      </c>
      <c r="L341" s="160">
        <v>0</v>
      </c>
      <c r="M341" s="74" t="s">
        <v>348</v>
      </c>
      <c r="N341" s="80">
        <v>2</v>
      </c>
    </row>
    <row r="342" spans="1:14" ht="21.95" customHeight="1">
      <c r="A342" s="74">
        <v>336</v>
      </c>
      <c r="B342" s="163" t="s">
        <v>369</v>
      </c>
      <c r="C342" s="163" t="s">
        <v>89</v>
      </c>
      <c r="D342" s="75" t="s">
        <v>115</v>
      </c>
      <c r="E342" s="75" t="s">
        <v>67</v>
      </c>
      <c r="F342" s="122" t="s">
        <v>321</v>
      </c>
      <c r="G342" s="75" t="s">
        <v>487</v>
      </c>
      <c r="H342" s="75" t="s">
        <v>333</v>
      </c>
      <c r="I342" s="157" t="s">
        <v>337</v>
      </c>
      <c r="J342" s="75" t="s">
        <v>493</v>
      </c>
      <c r="K342" s="77">
        <v>16</v>
      </c>
      <c r="L342" s="160">
        <v>0</v>
      </c>
      <c r="M342" s="74" t="s">
        <v>348</v>
      </c>
      <c r="N342" s="80">
        <v>2</v>
      </c>
    </row>
    <row r="343" spans="1:14" ht="21.95" customHeight="1">
      <c r="A343" s="71">
        <v>337</v>
      </c>
      <c r="B343" s="163" t="s">
        <v>370</v>
      </c>
      <c r="C343" s="163" t="s">
        <v>89</v>
      </c>
      <c r="D343" s="75" t="s">
        <v>115</v>
      </c>
      <c r="E343" s="75" t="s">
        <v>67</v>
      </c>
      <c r="F343" s="122" t="s">
        <v>321</v>
      </c>
      <c r="G343" s="75" t="s">
        <v>487</v>
      </c>
      <c r="H343" s="75" t="s">
        <v>333</v>
      </c>
      <c r="I343" s="157" t="s">
        <v>337</v>
      </c>
      <c r="J343" s="75" t="s">
        <v>493</v>
      </c>
      <c r="K343" s="77">
        <v>16</v>
      </c>
      <c r="L343" s="160">
        <v>0</v>
      </c>
      <c r="M343" s="74" t="s">
        <v>348</v>
      </c>
      <c r="N343" s="80">
        <v>2</v>
      </c>
    </row>
    <row r="344" spans="1:14" ht="21.95" customHeight="1">
      <c r="A344" s="74">
        <v>338</v>
      </c>
      <c r="B344" s="163" t="s">
        <v>371</v>
      </c>
      <c r="C344" s="163" t="s">
        <v>89</v>
      </c>
      <c r="D344" s="75" t="s">
        <v>115</v>
      </c>
      <c r="E344" s="75" t="s">
        <v>67</v>
      </c>
      <c r="F344" s="122" t="s">
        <v>321</v>
      </c>
      <c r="G344" s="75" t="s">
        <v>487</v>
      </c>
      <c r="H344" s="75" t="s">
        <v>333</v>
      </c>
      <c r="I344" s="157" t="s">
        <v>337</v>
      </c>
      <c r="J344" s="75" t="s">
        <v>493</v>
      </c>
      <c r="K344" s="77">
        <v>16</v>
      </c>
      <c r="L344" s="160">
        <v>0</v>
      </c>
      <c r="M344" s="74" t="s">
        <v>348</v>
      </c>
      <c r="N344" s="80">
        <v>2</v>
      </c>
    </row>
    <row r="345" spans="1:14" ht="21.95" customHeight="1">
      <c r="A345" s="71">
        <v>339</v>
      </c>
      <c r="B345" s="163" t="s">
        <v>372</v>
      </c>
      <c r="C345" s="163" t="s">
        <v>89</v>
      </c>
      <c r="D345" s="75" t="s">
        <v>115</v>
      </c>
      <c r="E345" s="75" t="s">
        <v>67</v>
      </c>
      <c r="F345" s="122" t="s">
        <v>321</v>
      </c>
      <c r="G345" s="75" t="s">
        <v>487</v>
      </c>
      <c r="H345" s="75" t="s">
        <v>333</v>
      </c>
      <c r="I345" s="157" t="s">
        <v>337</v>
      </c>
      <c r="J345" s="75" t="s">
        <v>493</v>
      </c>
      <c r="K345" s="77">
        <v>16</v>
      </c>
      <c r="L345" s="160">
        <v>0</v>
      </c>
      <c r="M345" s="74" t="s">
        <v>348</v>
      </c>
      <c r="N345" s="80">
        <v>2</v>
      </c>
    </row>
    <row r="346" spans="1:14" ht="21.95" customHeight="1">
      <c r="A346" s="74">
        <v>340</v>
      </c>
      <c r="B346" s="163" t="s">
        <v>373</v>
      </c>
      <c r="C346" s="163" t="s">
        <v>89</v>
      </c>
      <c r="D346" s="75" t="s">
        <v>115</v>
      </c>
      <c r="E346" s="75" t="s">
        <v>67</v>
      </c>
      <c r="F346" s="122" t="s">
        <v>321</v>
      </c>
      <c r="G346" s="75" t="s">
        <v>487</v>
      </c>
      <c r="H346" s="75" t="s">
        <v>333</v>
      </c>
      <c r="I346" s="157" t="s">
        <v>337</v>
      </c>
      <c r="J346" s="75" t="s">
        <v>493</v>
      </c>
      <c r="K346" s="77">
        <v>16</v>
      </c>
      <c r="L346" s="160">
        <v>0</v>
      </c>
      <c r="M346" s="74" t="s">
        <v>348</v>
      </c>
      <c r="N346" s="80">
        <v>2</v>
      </c>
    </row>
    <row r="347" spans="1:14" ht="21.95" customHeight="1">
      <c r="A347" s="71">
        <v>341</v>
      </c>
      <c r="B347" s="163" t="s">
        <v>374</v>
      </c>
      <c r="C347" s="163" t="s">
        <v>89</v>
      </c>
      <c r="D347" s="75" t="s">
        <v>115</v>
      </c>
      <c r="E347" s="75" t="s">
        <v>67</v>
      </c>
      <c r="F347" s="122" t="s">
        <v>321</v>
      </c>
      <c r="G347" s="75" t="s">
        <v>487</v>
      </c>
      <c r="H347" s="75" t="s">
        <v>333</v>
      </c>
      <c r="I347" s="157" t="s">
        <v>337</v>
      </c>
      <c r="J347" s="75" t="s">
        <v>493</v>
      </c>
      <c r="K347" s="77">
        <v>16</v>
      </c>
      <c r="L347" s="160">
        <v>0</v>
      </c>
      <c r="M347" s="74" t="s">
        <v>348</v>
      </c>
      <c r="N347" s="80">
        <v>2</v>
      </c>
    </row>
    <row r="348" spans="1:14" ht="21.95" customHeight="1">
      <c r="A348" s="74">
        <v>342</v>
      </c>
      <c r="B348" s="163" t="s">
        <v>375</v>
      </c>
      <c r="C348" s="163" t="s">
        <v>89</v>
      </c>
      <c r="D348" s="75" t="s">
        <v>115</v>
      </c>
      <c r="E348" s="75" t="s">
        <v>67</v>
      </c>
      <c r="F348" s="122" t="s">
        <v>321</v>
      </c>
      <c r="G348" s="75" t="s">
        <v>487</v>
      </c>
      <c r="H348" s="75" t="s">
        <v>333</v>
      </c>
      <c r="I348" s="157" t="s">
        <v>337</v>
      </c>
      <c r="J348" s="75" t="s">
        <v>493</v>
      </c>
      <c r="K348" s="77">
        <v>16</v>
      </c>
      <c r="L348" s="160">
        <v>0</v>
      </c>
      <c r="M348" s="74" t="s">
        <v>348</v>
      </c>
      <c r="N348" s="80">
        <v>2</v>
      </c>
    </row>
    <row r="349" spans="1:14" ht="21.95" customHeight="1">
      <c r="A349" s="71">
        <v>343</v>
      </c>
      <c r="B349" s="163" t="s">
        <v>376</v>
      </c>
      <c r="C349" s="163" t="s">
        <v>89</v>
      </c>
      <c r="D349" s="75" t="s">
        <v>115</v>
      </c>
      <c r="E349" s="75" t="s">
        <v>67</v>
      </c>
      <c r="F349" s="122" t="s">
        <v>321</v>
      </c>
      <c r="G349" s="75" t="s">
        <v>487</v>
      </c>
      <c r="H349" s="75" t="s">
        <v>333</v>
      </c>
      <c r="I349" s="157" t="s">
        <v>337</v>
      </c>
      <c r="J349" s="75" t="s">
        <v>493</v>
      </c>
      <c r="K349" s="77">
        <v>16</v>
      </c>
      <c r="L349" s="160">
        <v>0</v>
      </c>
      <c r="M349" s="74" t="s">
        <v>348</v>
      </c>
      <c r="N349" s="80">
        <v>2</v>
      </c>
    </row>
    <row r="350" spans="1:14" ht="21.95" customHeight="1">
      <c r="A350" s="74">
        <v>344</v>
      </c>
      <c r="B350" s="163" t="s">
        <v>377</v>
      </c>
      <c r="C350" s="163" t="s">
        <v>89</v>
      </c>
      <c r="D350" s="75" t="s">
        <v>115</v>
      </c>
      <c r="E350" s="75" t="s">
        <v>67</v>
      </c>
      <c r="F350" s="122" t="s">
        <v>321</v>
      </c>
      <c r="G350" s="75" t="s">
        <v>487</v>
      </c>
      <c r="H350" s="75" t="s">
        <v>333</v>
      </c>
      <c r="I350" s="157" t="s">
        <v>337</v>
      </c>
      <c r="J350" s="75" t="s">
        <v>493</v>
      </c>
      <c r="K350" s="77">
        <v>16</v>
      </c>
      <c r="L350" s="160">
        <v>0</v>
      </c>
      <c r="M350" s="74" t="s">
        <v>348</v>
      </c>
      <c r="N350" s="80">
        <v>2</v>
      </c>
    </row>
    <row r="351" spans="1:14" ht="21.95" customHeight="1">
      <c r="A351" s="71">
        <v>345</v>
      </c>
      <c r="B351" s="163" t="s">
        <v>378</v>
      </c>
      <c r="C351" s="163" t="s">
        <v>89</v>
      </c>
      <c r="D351" s="75" t="s">
        <v>115</v>
      </c>
      <c r="E351" s="75" t="s">
        <v>67</v>
      </c>
      <c r="F351" s="122" t="s">
        <v>321</v>
      </c>
      <c r="G351" s="75" t="s">
        <v>487</v>
      </c>
      <c r="H351" s="75" t="s">
        <v>333</v>
      </c>
      <c r="I351" s="157" t="s">
        <v>337</v>
      </c>
      <c r="J351" s="75" t="s">
        <v>493</v>
      </c>
      <c r="K351" s="77">
        <v>16</v>
      </c>
      <c r="L351" s="160">
        <v>0</v>
      </c>
      <c r="M351" s="74" t="s">
        <v>348</v>
      </c>
      <c r="N351" s="80">
        <v>2</v>
      </c>
    </row>
    <row r="352" spans="1:14" ht="21.95" customHeight="1">
      <c r="A352" s="74">
        <v>346</v>
      </c>
      <c r="B352" s="163" t="s">
        <v>379</v>
      </c>
      <c r="C352" s="163" t="s">
        <v>89</v>
      </c>
      <c r="D352" s="75" t="s">
        <v>115</v>
      </c>
      <c r="E352" s="75" t="s">
        <v>67</v>
      </c>
      <c r="F352" s="122" t="s">
        <v>321</v>
      </c>
      <c r="G352" s="75" t="s">
        <v>487</v>
      </c>
      <c r="H352" s="75" t="s">
        <v>333</v>
      </c>
      <c r="I352" s="157" t="s">
        <v>337</v>
      </c>
      <c r="J352" s="75" t="s">
        <v>493</v>
      </c>
      <c r="K352" s="77">
        <v>16</v>
      </c>
      <c r="L352" s="160">
        <v>0</v>
      </c>
      <c r="M352" s="74" t="s">
        <v>348</v>
      </c>
      <c r="N352" s="80">
        <v>2</v>
      </c>
    </row>
    <row r="353" spans="1:14" ht="21.95" customHeight="1">
      <c r="A353" s="71">
        <v>347</v>
      </c>
      <c r="B353" s="163" t="s">
        <v>380</v>
      </c>
      <c r="C353" s="163" t="s">
        <v>89</v>
      </c>
      <c r="D353" s="75" t="s">
        <v>115</v>
      </c>
      <c r="E353" s="75" t="s">
        <v>67</v>
      </c>
      <c r="F353" s="122" t="s">
        <v>321</v>
      </c>
      <c r="G353" s="75" t="s">
        <v>487</v>
      </c>
      <c r="H353" s="75" t="s">
        <v>333</v>
      </c>
      <c r="I353" s="157" t="s">
        <v>337</v>
      </c>
      <c r="J353" s="75" t="s">
        <v>493</v>
      </c>
      <c r="K353" s="77">
        <v>16</v>
      </c>
      <c r="L353" s="160">
        <v>0</v>
      </c>
      <c r="M353" s="74" t="s">
        <v>348</v>
      </c>
      <c r="N353" s="80">
        <v>2</v>
      </c>
    </row>
    <row r="354" spans="1:14" ht="21.95" customHeight="1">
      <c r="A354" s="74">
        <v>348</v>
      </c>
      <c r="B354" s="163" t="s">
        <v>381</v>
      </c>
      <c r="C354" s="163" t="s">
        <v>89</v>
      </c>
      <c r="D354" s="75" t="s">
        <v>115</v>
      </c>
      <c r="E354" s="75" t="s">
        <v>67</v>
      </c>
      <c r="F354" s="122" t="s">
        <v>321</v>
      </c>
      <c r="G354" s="75" t="s">
        <v>487</v>
      </c>
      <c r="H354" s="75" t="s">
        <v>333</v>
      </c>
      <c r="I354" s="157" t="s">
        <v>337</v>
      </c>
      <c r="J354" s="75" t="s">
        <v>493</v>
      </c>
      <c r="K354" s="77">
        <v>16</v>
      </c>
      <c r="L354" s="160">
        <v>0</v>
      </c>
      <c r="M354" s="74" t="s">
        <v>348</v>
      </c>
      <c r="N354" s="80">
        <v>2</v>
      </c>
    </row>
    <row r="355" spans="1:14" ht="21.95" customHeight="1">
      <c r="A355" s="71">
        <v>349</v>
      </c>
      <c r="B355" s="163" t="s">
        <v>382</v>
      </c>
      <c r="C355" s="163" t="s">
        <v>89</v>
      </c>
      <c r="D355" s="75" t="s">
        <v>115</v>
      </c>
      <c r="E355" s="75" t="s">
        <v>67</v>
      </c>
      <c r="F355" s="122" t="s">
        <v>321</v>
      </c>
      <c r="G355" s="75" t="s">
        <v>487</v>
      </c>
      <c r="H355" s="75" t="s">
        <v>333</v>
      </c>
      <c r="I355" s="157" t="s">
        <v>337</v>
      </c>
      <c r="J355" s="75" t="s">
        <v>493</v>
      </c>
      <c r="K355" s="77">
        <v>16</v>
      </c>
      <c r="L355" s="160">
        <v>0</v>
      </c>
      <c r="M355" s="74" t="s">
        <v>348</v>
      </c>
      <c r="N355" s="80">
        <v>2</v>
      </c>
    </row>
    <row r="356" spans="1:14" ht="21.95" customHeight="1">
      <c r="A356" s="74">
        <v>350</v>
      </c>
      <c r="B356" s="163" t="s">
        <v>383</v>
      </c>
      <c r="C356" s="163" t="s">
        <v>89</v>
      </c>
      <c r="D356" s="75" t="s">
        <v>115</v>
      </c>
      <c r="E356" s="75" t="s">
        <v>67</v>
      </c>
      <c r="F356" s="122" t="s">
        <v>321</v>
      </c>
      <c r="G356" s="75" t="s">
        <v>487</v>
      </c>
      <c r="H356" s="75" t="s">
        <v>333</v>
      </c>
      <c r="I356" s="157" t="s">
        <v>337</v>
      </c>
      <c r="J356" s="75" t="s">
        <v>493</v>
      </c>
      <c r="K356" s="77">
        <v>16</v>
      </c>
      <c r="L356" s="160">
        <v>0</v>
      </c>
      <c r="M356" s="74" t="s">
        <v>348</v>
      </c>
      <c r="N356" s="80">
        <v>2</v>
      </c>
    </row>
    <row r="357" spans="1:14" ht="21.95" customHeight="1">
      <c r="A357" s="71">
        <v>351</v>
      </c>
      <c r="B357" s="163" t="s">
        <v>384</v>
      </c>
      <c r="C357" s="163" t="s">
        <v>89</v>
      </c>
      <c r="D357" s="75" t="s">
        <v>115</v>
      </c>
      <c r="E357" s="75" t="s">
        <v>67</v>
      </c>
      <c r="F357" s="122" t="s">
        <v>321</v>
      </c>
      <c r="G357" s="75" t="s">
        <v>487</v>
      </c>
      <c r="H357" s="75" t="s">
        <v>333</v>
      </c>
      <c r="I357" s="157" t="s">
        <v>337</v>
      </c>
      <c r="J357" s="75" t="s">
        <v>493</v>
      </c>
      <c r="K357" s="77">
        <v>16</v>
      </c>
      <c r="L357" s="160">
        <v>0</v>
      </c>
      <c r="M357" s="74" t="s">
        <v>348</v>
      </c>
      <c r="N357" s="80">
        <v>2</v>
      </c>
    </row>
    <row r="358" spans="1:14" ht="21.95" customHeight="1">
      <c r="A358" s="74">
        <v>352</v>
      </c>
      <c r="B358" s="163" t="s">
        <v>385</v>
      </c>
      <c r="C358" s="163" t="s">
        <v>89</v>
      </c>
      <c r="D358" s="75" t="s">
        <v>115</v>
      </c>
      <c r="E358" s="75" t="s">
        <v>67</v>
      </c>
      <c r="F358" s="122" t="s">
        <v>321</v>
      </c>
      <c r="G358" s="75" t="s">
        <v>487</v>
      </c>
      <c r="H358" s="75" t="s">
        <v>333</v>
      </c>
      <c r="I358" s="157" t="s">
        <v>337</v>
      </c>
      <c r="J358" s="75" t="s">
        <v>493</v>
      </c>
      <c r="K358" s="77">
        <v>16</v>
      </c>
      <c r="L358" s="160">
        <v>0</v>
      </c>
      <c r="M358" s="74" t="s">
        <v>348</v>
      </c>
      <c r="N358" s="80">
        <v>2</v>
      </c>
    </row>
    <row r="359" spans="1:14" ht="21.95" customHeight="1">
      <c r="A359" s="71">
        <v>353</v>
      </c>
      <c r="B359" s="163" t="s">
        <v>386</v>
      </c>
      <c r="C359" s="163" t="s">
        <v>89</v>
      </c>
      <c r="D359" s="75" t="s">
        <v>115</v>
      </c>
      <c r="E359" s="75" t="s">
        <v>67</v>
      </c>
      <c r="F359" s="122" t="s">
        <v>321</v>
      </c>
      <c r="G359" s="75" t="s">
        <v>487</v>
      </c>
      <c r="H359" s="75" t="s">
        <v>333</v>
      </c>
      <c r="I359" s="157" t="s">
        <v>337</v>
      </c>
      <c r="J359" s="75" t="s">
        <v>493</v>
      </c>
      <c r="K359" s="77">
        <v>16</v>
      </c>
      <c r="L359" s="160">
        <v>0</v>
      </c>
      <c r="M359" s="74" t="s">
        <v>348</v>
      </c>
      <c r="N359" s="80">
        <v>2</v>
      </c>
    </row>
    <row r="360" spans="1:14" ht="21.95" customHeight="1">
      <c r="A360" s="74">
        <v>354</v>
      </c>
      <c r="B360" s="163" t="s">
        <v>387</v>
      </c>
      <c r="C360" s="163" t="s">
        <v>89</v>
      </c>
      <c r="D360" s="75" t="s">
        <v>115</v>
      </c>
      <c r="E360" s="75" t="s">
        <v>67</v>
      </c>
      <c r="F360" s="122" t="s">
        <v>321</v>
      </c>
      <c r="G360" s="75" t="s">
        <v>487</v>
      </c>
      <c r="H360" s="75" t="s">
        <v>333</v>
      </c>
      <c r="I360" s="157" t="s">
        <v>337</v>
      </c>
      <c r="J360" s="75" t="s">
        <v>493</v>
      </c>
      <c r="K360" s="77">
        <v>16</v>
      </c>
      <c r="L360" s="160">
        <v>0</v>
      </c>
      <c r="M360" s="74" t="s">
        <v>348</v>
      </c>
      <c r="N360" s="80">
        <v>2</v>
      </c>
    </row>
    <row r="361" spans="1:14" ht="21.95" customHeight="1">
      <c r="A361" s="71">
        <v>355</v>
      </c>
      <c r="B361" s="163" t="s">
        <v>388</v>
      </c>
      <c r="C361" s="163" t="s">
        <v>89</v>
      </c>
      <c r="D361" s="75" t="s">
        <v>115</v>
      </c>
      <c r="E361" s="75" t="s">
        <v>67</v>
      </c>
      <c r="F361" s="122" t="s">
        <v>321</v>
      </c>
      <c r="G361" s="75" t="s">
        <v>487</v>
      </c>
      <c r="H361" s="75" t="s">
        <v>333</v>
      </c>
      <c r="I361" s="157" t="s">
        <v>337</v>
      </c>
      <c r="J361" s="75" t="s">
        <v>493</v>
      </c>
      <c r="K361" s="77">
        <v>16</v>
      </c>
      <c r="L361" s="160">
        <v>0</v>
      </c>
      <c r="M361" s="74" t="s">
        <v>348</v>
      </c>
      <c r="N361" s="80">
        <v>2</v>
      </c>
    </row>
    <row r="362" spans="1:14" ht="21.95" customHeight="1">
      <c r="A362" s="74">
        <v>356</v>
      </c>
      <c r="B362" s="164" t="s">
        <v>389</v>
      </c>
      <c r="C362" s="164" t="s">
        <v>89</v>
      </c>
      <c r="D362" s="75" t="s">
        <v>115</v>
      </c>
      <c r="E362" s="75" t="s">
        <v>67</v>
      </c>
      <c r="F362" s="122" t="s">
        <v>321</v>
      </c>
      <c r="G362" s="75" t="s">
        <v>487</v>
      </c>
      <c r="H362" s="75" t="s">
        <v>333</v>
      </c>
      <c r="I362" s="157" t="s">
        <v>337</v>
      </c>
      <c r="J362" s="75" t="s">
        <v>493</v>
      </c>
      <c r="K362" s="77">
        <v>16</v>
      </c>
      <c r="L362" s="160">
        <v>0</v>
      </c>
      <c r="M362" s="74" t="s">
        <v>348</v>
      </c>
      <c r="N362" s="80">
        <v>2</v>
      </c>
    </row>
    <row r="363" spans="1:14" ht="21.95" customHeight="1">
      <c r="A363" s="71">
        <v>357</v>
      </c>
      <c r="B363" s="163" t="s">
        <v>390</v>
      </c>
      <c r="C363" s="163" t="s">
        <v>89</v>
      </c>
      <c r="D363" s="75" t="s">
        <v>115</v>
      </c>
      <c r="E363" s="75" t="s">
        <v>67</v>
      </c>
      <c r="F363" s="122" t="s">
        <v>321</v>
      </c>
      <c r="G363" s="75" t="s">
        <v>487</v>
      </c>
      <c r="H363" s="75" t="s">
        <v>333</v>
      </c>
      <c r="I363" s="157" t="s">
        <v>337</v>
      </c>
      <c r="J363" s="75" t="s">
        <v>493</v>
      </c>
      <c r="K363" s="77">
        <v>16</v>
      </c>
      <c r="L363" s="160">
        <v>0</v>
      </c>
      <c r="M363" s="74" t="s">
        <v>348</v>
      </c>
      <c r="N363" s="80">
        <v>2</v>
      </c>
    </row>
    <row r="364" spans="1:14" ht="21.95" customHeight="1">
      <c r="A364" s="74">
        <v>358</v>
      </c>
      <c r="B364" s="163" t="s">
        <v>391</v>
      </c>
      <c r="C364" s="163" t="s">
        <v>89</v>
      </c>
      <c r="D364" s="75" t="s">
        <v>115</v>
      </c>
      <c r="E364" s="75" t="s">
        <v>67</v>
      </c>
      <c r="F364" s="122" t="s">
        <v>321</v>
      </c>
      <c r="G364" s="75" t="s">
        <v>487</v>
      </c>
      <c r="H364" s="75" t="s">
        <v>333</v>
      </c>
      <c r="I364" s="157" t="s">
        <v>337</v>
      </c>
      <c r="J364" s="75" t="s">
        <v>493</v>
      </c>
      <c r="K364" s="77">
        <v>16</v>
      </c>
      <c r="L364" s="160">
        <v>0</v>
      </c>
      <c r="M364" s="74" t="s">
        <v>348</v>
      </c>
      <c r="N364" s="80">
        <v>2</v>
      </c>
    </row>
    <row r="365" spans="1:14" ht="21.95" customHeight="1">
      <c r="A365" s="71">
        <v>359</v>
      </c>
      <c r="B365" s="163" t="s">
        <v>392</v>
      </c>
      <c r="C365" s="163" t="s">
        <v>89</v>
      </c>
      <c r="D365" s="75" t="s">
        <v>115</v>
      </c>
      <c r="E365" s="75" t="s">
        <v>67</v>
      </c>
      <c r="F365" s="122" t="s">
        <v>321</v>
      </c>
      <c r="G365" s="75" t="s">
        <v>487</v>
      </c>
      <c r="H365" s="75" t="s">
        <v>333</v>
      </c>
      <c r="I365" s="157" t="s">
        <v>337</v>
      </c>
      <c r="J365" s="75" t="s">
        <v>493</v>
      </c>
      <c r="K365" s="77">
        <v>16</v>
      </c>
      <c r="L365" s="160">
        <v>0</v>
      </c>
      <c r="M365" s="74" t="s">
        <v>348</v>
      </c>
      <c r="N365" s="80">
        <v>2</v>
      </c>
    </row>
    <row r="366" spans="1:14" ht="21.95" customHeight="1">
      <c r="A366" s="74">
        <v>360</v>
      </c>
      <c r="B366" s="163" t="s">
        <v>393</v>
      </c>
      <c r="C366" s="163" t="s">
        <v>89</v>
      </c>
      <c r="D366" s="75" t="s">
        <v>115</v>
      </c>
      <c r="E366" s="75" t="s">
        <v>67</v>
      </c>
      <c r="F366" s="122" t="s">
        <v>321</v>
      </c>
      <c r="G366" s="75" t="s">
        <v>487</v>
      </c>
      <c r="H366" s="75" t="s">
        <v>333</v>
      </c>
      <c r="I366" s="157" t="s">
        <v>337</v>
      </c>
      <c r="J366" s="75" t="s">
        <v>493</v>
      </c>
      <c r="K366" s="77">
        <v>16</v>
      </c>
      <c r="L366" s="160">
        <v>0</v>
      </c>
      <c r="M366" s="74" t="s">
        <v>348</v>
      </c>
      <c r="N366" s="80">
        <v>2</v>
      </c>
    </row>
    <row r="367" spans="1:14" ht="21.95" customHeight="1">
      <c r="A367" s="71">
        <v>361</v>
      </c>
      <c r="B367" s="163" t="s">
        <v>394</v>
      </c>
      <c r="C367" s="163" t="s">
        <v>89</v>
      </c>
      <c r="D367" s="75" t="s">
        <v>115</v>
      </c>
      <c r="E367" s="75" t="s">
        <v>67</v>
      </c>
      <c r="F367" s="122" t="s">
        <v>321</v>
      </c>
      <c r="G367" s="75" t="s">
        <v>487</v>
      </c>
      <c r="H367" s="75" t="s">
        <v>333</v>
      </c>
      <c r="I367" s="157" t="s">
        <v>337</v>
      </c>
      <c r="J367" s="75" t="s">
        <v>493</v>
      </c>
      <c r="K367" s="77">
        <v>16</v>
      </c>
      <c r="L367" s="160">
        <v>0</v>
      </c>
      <c r="M367" s="74" t="s">
        <v>348</v>
      </c>
      <c r="N367" s="80">
        <v>2</v>
      </c>
    </row>
    <row r="368" spans="1:14" ht="21.95" customHeight="1">
      <c r="A368" s="74">
        <v>362</v>
      </c>
      <c r="B368" s="163" t="s">
        <v>395</v>
      </c>
      <c r="C368" s="163" t="s">
        <v>89</v>
      </c>
      <c r="D368" s="75" t="s">
        <v>115</v>
      </c>
      <c r="E368" s="75" t="s">
        <v>67</v>
      </c>
      <c r="F368" s="122" t="s">
        <v>321</v>
      </c>
      <c r="G368" s="75" t="s">
        <v>487</v>
      </c>
      <c r="H368" s="75" t="s">
        <v>333</v>
      </c>
      <c r="I368" s="157" t="s">
        <v>337</v>
      </c>
      <c r="J368" s="75" t="s">
        <v>493</v>
      </c>
      <c r="K368" s="77">
        <v>16</v>
      </c>
      <c r="L368" s="160">
        <v>0</v>
      </c>
      <c r="M368" s="74" t="s">
        <v>348</v>
      </c>
      <c r="N368" s="80">
        <v>2</v>
      </c>
    </row>
    <row r="369" spans="1:14" ht="21.95" customHeight="1">
      <c r="A369" s="71">
        <v>363</v>
      </c>
      <c r="B369" s="163" t="s">
        <v>396</v>
      </c>
      <c r="C369" s="163" t="s">
        <v>89</v>
      </c>
      <c r="D369" s="75" t="s">
        <v>115</v>
      </c>
      <c r="E369" s="75" t="s">
        <v>67</v>
      </c>
      <c r="F369" s="122" t="s">
        <v>321</v>
      </c>
      <c r="G369" s="75" t="s">
        <v>487</v>
      </c>
      <c r="H369" s="75" t="s">
        <v>333</v>
      </c>
      <c r="I369" s="157" t="s">
        <v>337</v>
      </c>
      <c r="J369" s="75" t="s">
        <v>493</v>
      </c>
      <c r="K369" s="77">
        <v>16</v>
      </c>
      <c r="L369" s="160">
        <v>0</v>
      </c>
      <c r="M369" s="74" t="s">
        <v>348</v>
      </c>
      <c r="N369" s="80">
        <v>2</v>
      </c>
    </row>
    <row r="370" spans="1:14" ht="21.95" customHeight="1">
      <c r="A370" s="74">
        <v>364</v>
      </c>
      <c r="B370" s="163" t="s">
        <v>397</v>
      </c>
      <c r="C370" s="163" t="s">
        <v>89</v>
      </c>
      <c r="D370" s="75" t="s">
        <v>115</v>
      </c>
      <c r="E370" s="75" t="s">
        <v>67</v>
      </c>
      <c r="F370" s="122" t="s">
        <v>321</v>
      </c>
      <c r="G370" s="75" t="s">
        <v>487</v>
      </c>
      <c r="H370" s="75" t="s">
        <v>333</v>
      </c>
      <c r="I370" s="157" t="s">
        <v>337</v>
      </c>
      <c r="J370" s="75" t="s">
        <v>493</v>
      </c>
      <c r="K370" s="77">
        <v>16</v>
      </c>
      <c r="L370" s="160">
        <v>0</v>
      </c>
      <c r="M370" s="74" t="s">
        <v>348</v>
      </c>
      <c r="N370" s="80">
        <v>2</v>
      </c>
    </row>
    <row r="371" spans="1:14" ht="21.95" customHeight="1">
      <c r="A371" s="71">
        <v>365</v>
      </c>
      <c r="B371" s="163" t="s">
        <v>398</v>
      </c>
      <c r="C371" s="163" t="s">
        <v>89</v>
      </c>
      <c r="D371" s="75" t="s">
        <v>115</v>
      </c>
      <c r="E371" s="75" t="s">
        <v>67</v>
      </c>
      <c r="F371" s="122" t="s">
        <v>321</v>
      </c>
      <c r="G371" s="75" t="s">
        <v>487</v>
      </c>
      <c r="H371" s="75" t="s">
        <v>333</v>
      </c>
      <c r="I371" s="157" t="s">
        <v>337</v>
      </c>
      <c r="J371" s="75" t="s">
        <v>493</v>
      </c>
      <c r="K371" s="77">
        <v>16</v>
      </c>
      <c r="L371" s="160">
        <v>0</v>
      </c>
      <c r="M371" s="74" t="s">
        <v>348</v>
      </c>
      <c r="N371" s="80">
        <v>2</v>
      </c>
    </row>
    <row r="372" spans="1:14" ht="21.95" customHeight="1">
      <c r="A372" s="74">
        <v>366</v>
      </c>
      <c r="B372" s="163" t="s">
        <v>399</v>
      </c>
      <c r="C372" s="163" t="s">
        <v>89</v>
      </c>
      <c r="D372" s="75" t="s">
        <v>115</v>
      </c>
      <c r="E372" s="75" t="s">
        <v>67</v>
      </c>
      <c r="F372" s="122" t="s">
        <v>321</v>
      </c>
      <c r="G372" s="75" t="s">
        <v>487</v>
      </c>
      <c r="H372" s="75" t="s">
        <v>333</v>
      </c>
      <c r="I372" s="157" t="s">
        <v>337</v>
      </c>
      <c r="J372" s="75" t="s">
        <v>493</v>
      </c>
      <c r="K372" s="77">
        <v>16</v>
      </c>
      <c r="L372" s="160">
        <v>0</v>
      </c>
      <c r="M372" s="74" t="s">
        <v>348</v>
      </c>
      <c r="N372" s="80">
        <v>2</v>
      </c>
    </row>
    <row r="373" spans="1:14" ht="21.95" customHeight="1">
      <c r="A373" s="71">
        <v>367</v>
      </c>
      <c r="B373" s="163" t="s">
        <v>400</v>
      </c>
      <c r="C373" s="163" t="s">
        <v>89</v>
      </c>
      <c r="D373" s="75" t="s">
        <v>115</v>
      </c>
      <c r="E373" s="75" t="s">
        <v>67</v>
      </c>
      <c r="F373" s="122" t="s">
        <v>321</v>
      </c>
      <c r="G373" s="75" t="s">
        <v>487</v>
      </c>
      <c r="H373" s="75" t="s">
        <v>333</v>
      </c>
      <c r="I373" s="157" t="s">
        <v>337</v>
      </c>
      <c r="J373" s="75" t="s">
        <v>493</v>
      </c>
      <c r="K373" s="77">
        <v>16</v>
      </c>
      <c r="L373" s="160">
        <v>0</v>
      </c>
      <c r="M373" s="74" t="s">
        <v>348</v>
      </c>
      <c r="N373" s="80">
        <v>2</v>
      </c>
    </row>
    <row r="374" spans="1:14" ht="21.95" customHeight="1">
      <c r="A374" s="74">
        <v>368</v>
      </c>
      <c r="B374" s="163" t="s">
        <v>401</v>
      </c>
      <c r="C374" s="163" t="s">
        <v>89</v>
      </c>
      <c r="D374" s="75" t="s">
        <v>115</v>
      </c>
      <c r="E374" s="75" t="s">
        <v>67</v>
      </c>
      <c r="F374" s="122" t="s">
        <v>321</v>
      </c>
      <c r="G374" s="75" t="s">
        <v>487</v>
      </c>
      <c r="H374" s="75" t="s">
        <v>333</v>
      </c>
      <c r="I374" s="157" t="s">
        <v>337</v>
      </c>
      <c r="J374" s="75" t="s">
        <v>493</v>
      </c>
      <c r="K374" s="77">
        <v>16</v>
      </c>
      <c r="L374" s="160">
        <v>0</v>
      </c>
      <c r="M374" s="74" t="s">
        <v>348</v>
      </c>
      <c r="N374" s="80">
        <v>2</v>
      </c>
    </row>
    <row r="375" spans="1:14" ht="21.95" customHeight="1">
      <c r="A375" s="71">
        <v>369</v>
      </c>
      <c r="B375" s="163" t="s">
        <v>402</v>
      </c>
      <c r="C375" s="163" t="s">
        <v>89</v>
      </c>
      <c r="D375" s="75" t="s">
        <v>115</v>
      </c>
      <c r="E375" s="75" t="s">
        <v>67</v>
      </c>
      <c r="F375" s="122" t="s">
        <v>321</v>
      </c>
      <c r="G375" s="75" t="s">
        <v>487</v>
      </c>
      <c r="H375" s="75" t="s">
        <v>333</v>
      </c>
      <c r="I375" s="157" t="s">
        <v>337</v>
      </c>
      <c r="J375" s="75" t="s">
        <v>493</v>
      </c>
      <c r="K375" s="77">
        <v>16</v>
      </c>
      <c r="L375" s="160">
        <v>0</v>
      </c>
      <c r="M375" s="74" t="s">
        <v>348</v>
      </c>
      <c r="N375" s="80">
        <v>2</v>
      </c>
    </row>
    <row r="376" spans="1:14" ht="21.95" customHeight="1">
      <c r="A376" s="74">
        <v>370</v>
      </c>
      <c r="B376" s="163" t="s">
        <v>403</v>
      </c>
      <c r="C376" s="163" t="s">
        <v>89</v>
      </c>
      <c r="D376" s="75" t="s">
        <v>115</v>
      </c>
      <c r="E376" s="75" t="s">
        <v>67</v>
      </c>
      <c r="F376" s="122" t="s">
        <v>321</v>
      </c>
      <c r="G376" s="75" t="s">
        <v>487</v>
      </c>
      <c r="H376" s="75" t="s">
        <v>333</v>
      </c>
      <c r="I376" s="157" t="s">
        <v>337</v>
      </c>
      <c r="J376" s="75" t="s">
        <v>493</v>
      </c>
      <c r="K376" s="77">
        <v>16</v>
      </c>
      <c r="L376" s="160">
        <v>0</v>
      </c>
      <c r="M376" s="74" t="s">
        <v>348</v>
      </c>
      <c r="N376" s="80">
        <v>2</v>
      </c>
    </row>
    <row r="377" spans="1:14" ht="21.95" customHeight="1">
      <c r="A377" s="71">
        <v>371</v>
      </c>
      <c r="B377" s="163" t="s">
        <v>404</v>
      </c>
      <c r="C377" s="163" t="s">
        <v>89</v>
      </c>
      <c r="D377" s="75" t="s">
        <v>115</v>
      </c>
      <c r="E377" s="75" t="s">
        <v>67</v>
      </c>
      <c r="F377" s="122" t="s">
        <v>321</v>
      </c>
      <c r="G377" s="75" t="s">
        <v>487</v>
      </c>
      <c r="H377" s="75" t="s">
        <v>333</v>
      </c>
      <c r="I377" s="157" t="s">
        <v>337</v>
      </c>
      <c r="J377" s="75" t="s">
        <v>493</v>
      </c>
      <c r="K377" s="77">
        <v>16</v>
      </c>
      <c r="L377" s="160">
        <v>0</v>
      </c>
      <c r="M377" s="74" t="s">
        <v>348</v>
      </c>
      <c r="N377" s="80">
        <v>2</v>
      </c>
    </row>
    <row r="378" spans="1:14" ht="21.95" customHeight="1">
      <c r="A378" s="74">
        <v>372</v>
      </c>
      <c r="B378" s="163" t="s">
        <v>405</v>
      </c>
      <c r="C378" s="163" t="s">
        <v>89</v>
      </c>
      <c r="D378" s="75" t="s">
        <v>115</v>
      </c>
      <c r="E378" s="75" t="s">
        <v>67</v>
      </c>
      <c r="F378" s="122" t="s">
        <v>321</v>
      </c>
      <c r="G378" s="75" t="s">
        <v>487</v>
      </c>
      <c r="H378" s="75" t="s">
        <v>333</v>
      </c>
      <c r="I378" s="157" t="s">
        <v>337</v>
      </c>
      <c r="J378" s="75" t="s">
        <v>493</v>
      </c>
      <c r="K378" s="77">
        <v>16</v>
      </c>
      <c r="L378" s="160">
        <v>0</v>
      </c>
      <c r="M378" s="74" t="s">
        <v>348</v>
      </c>
      <c r="N378" s="80">
        <v>2</v>
      </c>
    </row>
    <row r="379" spans="1:14" ht="21.95" customHeight="1">
      <c r="A379" s="71">
        <v>373</v>
      </c>
      <c r="B379" s="163" t="s">
        <v>406</v>
      </c>
      <c r="C379" s="163" t="s">
        <v>89</v>
      </c>
      <c r="D379" s="75" t="s">
        <v>115</v>
      </c>
      <c r="E379" s="75" t="s">
        <v>67</v>
      </c>
      <c r="F379" s="122" t="s">
        <v>321</v>
      </c>
      <c r="G379" s="75" t="s">
        <v>487</v>
      </c>
      <c r="H379" s="75" t="s">
        <v>333</v>
      </c>
      <c r="I379" s="157" t="s">
        <v>337</v>
      </c>
      <c r="J379" s="75" t="s">
        <v>493</v>
      </c>
      <c r="K379" s="77">
        <v>16</v>
      </c>
      <c r="L379" s="160">
        <v>0</v>
      </c>
      <c r="M379" s="74" t="s">
        <v>348</v>
      </c>
      <c r="N379" s="80">
        <v>2</v>
      </c>
    </row>
    <row r="380" spans="1:14" ht="21.95" customHeight="1">
      <c r="A380" s="74">
        <v>374</v>
      </c>
      <c r="B380" s="163" t="s">
        <v>407</v>
      </c>
      <c r="C380" s="163" t="s">
        <v>89</v>
      </c>
      <c r="D380" s="75" t="s">
        <v>115</v>
      </c>
      <c r="E380" s="75" t="s">
        <v>67</v>
      </c>
      <c r="F380" s="122" t="s">
        <v>321</v>
      </c>
      <c r="G380" s="75" t="s">
        <v>487</v>
      </c>
      <c r="H380" s="75" t="s">
        <v>333</v>
      </c>
      <c r="I380" s="157" t="s">
        <v>337</v>
      </c>
      <c r="J380" s="75" t="s">
        <v>493</v>
      </c>
      <c r="K380" s="77">
        <v>16</v>
      </c>
      <c r="L380" s="160">
        <v>0</v>
      </c>
      <c r="M380" s="74" t="s">
        <v>348</v>
      </c>
      <c r="N380" s="80">
        <v>2</v>
      </c>
    </row>
    <row r="381" spans="1:14" ht="21.95" customHeight="1">
      <c r="A381" s="71">
        <v>375</v>
      </c>
      <c r="B381" s="163" t="s">
        <v>408</v>
      </c>
      <c r="C381" s="163" t="s">
        <v>89</v>
      </c>
      <c r="D381" s="75" t="s">
        <v>115</v>
      </c>
      <c r="E381" s="75" t="s">
        <v>67</v>
      </c>
      <c r="F381" s="122" t="s">
        <v>321</v>
      </c>
      <c r="G381" s="75" t="s">
        <v>487</v>
      </c>
      <c r="H381" s="75" t="s">
        <v>333</v>
      </c>
      <c r="I381" s="157" t="s">
        <v>337</v>
      </c>
      <c r="J381" s="75" t="s">
        <v>493</v>
      </c>
      <c r="K381" s="77">
        <v>16</v>
      </c>
      <c r="L381" s="160">
        <v>0</v>
      </c>
      <c r="M381" s="74" t="s">
        <v>348</v>
      </c>
      <c r="N381" s="80">
        <v>2</v>
      </c>
    </row>
    <row r="382" spans="1:14" ht="21.95" customHeight="1">
      <c r="A382" s="74">
        <v>376</v>
      </c>
      <c r="B382" s="165" t="s">
        <v>409</v>
      </c>
      <c r="C382" s="163" t="s">
        <v>89</v>
      </c>
      <c r="D382" s="75" t="s">
        <v>115</v>
      </c>
      <c r="E382" s="75" t="s">
        <v>67</v>
      </c>
      <c r="F382" s="122" t="s">
        <v>321</v>
      </c>
      <c r="G382" s="75" t="s">
        <v>487</v>
      </c>
      <c r="H382" s="75" t="s">
        <v>333</v>
      </c>
      <c r="I382" s="157" t="s">
        <v>337</v>
      </c>
      <c r="J382" s="75" t="s">
        <v>493</v>
      </c>
      <c r="K382" s="77">
        <v>16</v>
      </c>
      <c r="L382" s="160">
        <v>0</v>
      </c>
      <c r="M382" s="74" t="s">
        <v>348</v>
      </c>
      <c r="N382" s="80">
        <v>2</v>
      </c>
    </row>
    <row r="383" spans="1:14" ht="21.95" customHeight="1">
      <c r="A383" s="71">
        <v>377</v>
      </c>
      <c r="B383" s="141" t="s">
        <v>410</v>
      </c>
      <c r="C383" s="163" t="s">
        <v>89</v>
      </c>
      <c r="D383" s="75" t="s">
        <v>115</v>
      </c>
      <c r="E383" s="75" t="s">
        <v>67</v>
      </c>
      <c r="F383" s="122" t="s">
        <v>321</v>
      </c>
      <c r="G383" s="75" t="s">
        <v>487</v>
      </c>
      <c r="H383" s="75" t="s">
        <v>333</v>
      </c>
      <c r="I383" s="157" t="s">
        <v>337</v>
      </c>
      <c r="J383" s="75" t="s">
        <v>493</v>
      </c>
      <c r="K383" s="77">
        <v>16</v>
      </c>
      <c r="L383" s="160">
        <v>0</v>
      </c>
      <c r="M383" s="74" t="s">
        <v>348</v>
      </c>
      <c r="N383" s="80">
        <v>2</v>
      </c>
    </row>
    <row r="384" spans="1:14" ht="21.95" customHeight="1">
      <c r="A384" s="74">
        <v>378</v>
      </c>
      <c r="B384" s="141" t="s">
        <v>411</v>
      </c>
      <c r="C384" s="163" t="s">
        <v>89</v>
      </c>
      <c r="D384" s="75" t="s">
        <v>115</v>
      </c>
      <c r="E384" s="75" t="s">
        <v>67</v>
      </c>
      <c r="F384" s="122" t="s">
        <v>321</v>
      </c>
      <c r="G384" s="75" t="s">
        <v>487</v>
      </c>
      <c r="H384" s="75" t="s">
        <v>333</v>
      </c>
      <c r="I384" s="157" t="s">
        <v>337</v>
      </c>
      <c r="J384" s="75" t="s">
        <v>493</v>
      </c>
      <c r="K384" s="77">
        <v>16</v>
      </c>
      <c r="L384" s="160">
        <v>0</v>
      </c>
      <c r="M384" s="74" t="s">
        <v>348</v>
      </c>
      <c r="N384" s="80">
        <v>2</v>
      </c>
    </row>
    <row r="385" spans="1:14" ht="21.95" customHeight="1">
      <c r="A385" s="71">
        <v>379</v>
      </c>
      <c r="B385" s="141" t="s">
        <v>412</v>
      </c>
      <c r="C385" s="163" t="s">
        <v>89</v>
      </c>
      <c r="D385" s="75" t="s">
        <v>115</v>
      </c>
      <c r="E385" s="75" t="s">
        <v>67</v>
      </c>
      <c r="F385" s="122" t="s">
        <v>321</v>
      </c>
      <c r="G385" s="75" t="s">
        <v>487</v>
      </c>
      <c r="H385" s="75" t="s">
        <v>333</v>
      </c>
      <c r="I385" s="157" t="s">
        <v>337</v>
      </c>
      <c r="J385" s="75" t="s">
        <v>493</v>
      </c>
      <c r="K385" s="77">
        <v>16</v>
      </c>
      <c r="L385" s="160">
        <v>0</v>
      </c>
      <c r="M385" s="74" t="s">
        <v>348</v>
      </c>
      <c r="N385" s="80">
        <v>2</v>
      </c>
    </row>
    <row r="386" spans="1:14" ht="21.95" customHeight="1">
      <c r="A386" s="74">
        <v>380</v>
      </c>
      <c r="B386" s="141" t="s">
        <v>413</v>
      </c>
      <c r="C386" s="163" t="s">
        <v>89</v>
      </c>
      <c r="D386" s="75" t="s">
        <v>115</v>
      </c>
      <c r="E386" s="75" t="s">
        <v>67</v>
      </c>
      <c r="F386" s="122" t="s">
        <v>321</v>
      </c>
      <c r="G386" s="75" t="s">
        <v>487</v>
      </c>
      <c r="H386" s="75" t="s">
        <v>333</v>
      </c>
      <c r="I386" s="157" t="s">
        <v>337</v>
      </c>
      <c r="J386" s="75" t="s">
        <v>493</v>
      </c>
      <c r="K386" s="77">
        <v>16</v>
      </c>
      <c r="L386" s="160">
        <v>0</v>
      </c>
      <c r="M386" s="74" t="s">
        <v>348</v>
      </c>
      <c r="N386" s="80">
        <v>2</v>
      </c>
    </row>
    <row r="387" spans="1:14" ht="21.95" customHeight="1">
      <c r="A387" s="71">
        <v>381</v>
      </c>
      <c r="B387" s="141" t="s">
        <v>414</v>
      </c>
      <c r="C387" s="163" t="s">
        <v>89</v>
      </c>
      <c r="D387" s="75" t="s">
        <v>115</v>
      </c>
      <c r="E387" s="75" t="s">
        <v>67</v>
      </c>
      <c r="F387" s="122" t="s">
        <v>321</v>
      </c>
      <c r="G387" s="75" t="s">
        <v>487</v>
      </c>
      <c r="H387" s="75" t="s">
        <v>333</v>
      </c>
      <c r="I387" s="157" t="s">
        <v>337</v>
      </c>
      <c r="J387" s="75" t="s">
        <v>493</v>
      </c>
      <c r="K387" s="77">
        <v>16</v>
      </c>
      <c r="L387" s="160">
        <v>0</v>
      </c>
      <c r="M387" s="74" t="s">
        <v>348</v>
      </c>
      <c r="N387" s="80">
        <v>2</v>
      </c>
    </row>
    <row r="388" spans="1:14" ht="21.95" customHeight="1">
      <c r="A388" s="74">
        <v>382</v>
      </c>
      <c r="B388" s="141" t="s">
        <v>415</v>
      </c>
      <c r="C388" s="163" t="s">
        <v>89</v>
      </c>
      <c r="D388" s="75" t="s">
        <v>115</v>
      </c>
      <c r="E388" s="75" t="s">
        <v>67</v>
      </c>
      <c r="F388" s="122" t="s">
        <v>321</v>
      </c>
      <c r="G388" s="75" t="s">
        <v>487</v>
      </c>
      <c r="H388" s="75" t="s">
        <v>333</v>
      </c>
      <c r="I388" s="157" t="s">
        <v>337</v>
      </c>
      <c r="J388" s="75" t="s">
        <v>493</v>
      </c>
      <c r="K388" s="77">
        <v>16</v>
      </c>
      <c r="L388" s="160">
        <v>0</v>
      </c>
      <c r="M388" s="74" t="s">
        <v>348</v>
      </c>
      <c r="N388" s="80">
        <v>2</v>
      </c>
    </row>
    <row r="389" spans="1:14" ht="21.95" customHeight="1">
      <c r="A389" s="71">
        <v>383</v>
      </c>
      <c r="B389" s="141" t="s">
        <v>416</v>
      </c>
      <c r="C389" s="163" t="s">
        <v>89</v>
      </c>
      <c r="D389" s="75" t="s">
        <v>115</v>
      </c>
      <c r="E389" s="75" t="s">
        <v>67</v>
      </c>
      <c r="F389" s="122" t="s">
        <v>321</v>
      </c>
      <c r="G389" s="75" t="s">
        <v>487</v>
      </c>
      <c r="H389" s="75" t="s">
        <v>333</v>
      </c>
      <c r="I389" s="157" t="s">
        <v>337</v>
      </c>
      <c r="J389" s="75" t="s">
        <v>493</v>
      </c>
      <c r="K389" s="77">
        <v>16</v>
      </c>
      <c r="L389" s="160">
        <v>0</v>
      </c>
      <c r="M389" s="74" t="s">
        <v>348</v>
      </c>
      <c r="N389" s="80">
        <v>2</v>
      </c>
    </row>
    <row r="390" spans="1:14" ht="21.95" customHeight="1">
      <c r="A390" s="74">
        <v>384</v>
      </c>
      <c r="B390" s="163" t="s">
        <v>417</v>
      </c>
      <c r="C390" s="163" t="s">
        <v>89</v>
      </c>
      <c r="D390" s="75" t="s">
        <v>115</v>
      </c>
      <c r="E390" s="75" t="s">
        <v>67</v>
      </c>
      <c r="F390" s="122" t="s">
        <v>321</v>
      </c>
      <c r="G390" s="75" t="s">
        <v>487</v>
      </c>
      <c r="H390" s="75" t="s">
        <v>333</v>
      </c>
      <c r="I390" s="157" t="s">
        <v>337</v>
      </c>
      <c r="J390" s="75" t="s">
        <v>493</v>
      </c>
      <c r="K390" s="77">
        <v>16</v>
      </c>
      <c r="L390" s="160">
        <v>0</v>
      </c>
      <c r="M390" s="74" t="s">
        <v>348</v>
      </c>
      <c r="N390" s="80">
        <v>2</v>
      </c>
    </row>
    <row r="391" spans="1:14" ht="21.95" customHeight="1">
      <c r="A391" s="71">
        <v>385</v>
      </c>
      <c r="B391" s="166" t="s">
        <v>418</v>
      </c>
      <c r="C391" s="163" t="s">
        <v>89</v>
      </c>
      <c r="D391" s="75" t="s">
        <v>115</v>
      </c>
      <c r="E391" s="75" t="s">
        <v>67</v>
      </c>
      <c r="F391" s="122" t="s">
        <v>321</v>
      </c>
      <c r="G391" s="75" t="s">
        <v>487</v>
      </c>
      <c r="H391" s="75" t="s">
        <v>333</v>
      </c>
      <c r="I391" s="157" t="s">
        <v>337</v>
      </c>
      <c r="J391" s="75" t="s">
        <v>493</v>
      </c>
      <c r="K391" s="77">
        <v>16</v>
      </c>
      <c r="L391" s="160">
        <v>0</v>
      </c>
      <c r="M391" s="74" t="s">
        <v>348</v>
      </c>
      <c r="N391" s="80">
        <v>2</v>
      </c>
    </row>
    <row r="392" spans="1:14" ht="21.95" customHeight="1">
      <c r="A392" s="74">
        <v>386</v>
      </c>
      <c r="B392" s="141" t="s">
        <v>419</v>
      </c>
      <c r="C392" s="163" t="s">
        <v>89</v>
      </c>
      <c r="D392" s="75" t="s">
        <v>115</v>
      </c>
      <c r="E392" s="75" t="s">
        <v>67</v>
      </c>
      <c r="F392" s="122" t="s">
        <v>321</v>
      </c>
      <c r="G392" s="75" t="s">
        <v>487</v>
      </c>
      <c r="H392" s="75" t="s">
        <v>333</v>
      </c>
      <c r="I392" s="157" t="s">
        <v>337</v>
      </c>
      <c r="J392" s="75" t="s">
        <v>493</v>
      </c>
      <c r="K392" s="77">
        <v>16</v>
      </c>
      <c r="L392" s="160">
        <v>0</v>
      </c>
      <c r="M392" s="74" t="s">
        <v>348</v>
      </c>
      <c r="N392" s="80">
        <v>2</v>
      </c>
    </row>
    <row r="393" spans="1:14" ht="21.95" customHeight="1">
      <c r="A393" s="71">
        <v>387</v>
      </c>
      <c r="B393" s="166" t="s">
        <v>420</v>
      </c>
      <c r="C393" s="163" t="s">
        <v>89</v>
      </c>
      <c r="D393" s="75" t="s">
        <v>115</v>
      </c>
      <c r="E393" s="75" t="s">
        <v>67</v>
      </c>
      <c r="F393" s="122" t="s">
        <v>321</v>
      </c>
      <c r="G393" s="75" t="s">
        <v>487</v>
      </c>
      <c r="H393" s="75" t="s">
        <v>333</v>
      </c>
      <c r="I393" s="157" t="s">
        <v>337</v>
      </c>
      <c r="J393" s="75" t="s">
        <v>493</v>
      </c>
      <c r="K393" s="77">
        <v>16</v>
      </c>
      <c r="L393" s="160">
        <v>0</v>
      </c>
      <c r="M393" s="74" t="s">
        <v>348</v>
      </c>
      <c r="N393" s="80">
        <v>2</v>
      </c>
    </row>
    <row r="394" spans="1:14" ht="21.95" customHeight="1">
      <c r="A394" s="74">
        <v>388</v>
      </c>
      <c r="B394" s="166" t="s">
        <v>421</v>
      </c>
      <c r="C394" s="163" t="s">
        <v>89</v>
      </c>
      <c r="D394" s="75" t="s">
        <v>115</v>
      </c>
      <c r="E394" s="75" t="s">
        <v>67</v>
      </c>
      <c r="F394" s="122" t="s">
        <v>321</v>
      </c>
      <c r="G394" s="75" t="s">
        <v>487</v>
      </c>
      <c r="H394" s="75" t="s">
        <v>333</v>
      </c>
      <c r="I394" s="157" t="s">
        <v>337</v>
      </c>
      <c r="J394" s="75" t="s">
        <v>493</v>
      </c>
      <c r="K394" s="77">
        <v>16</v>
      </c>
      <c r="L394" s="160">
        <v>0</v>
      </c>
      <c r="M394" s="74" t="s">
        <v>348</v>
      </c>
      <c r="N394" s="80">
        <v>2</v>
      </c>
    </row>
    <row r="395" spans="1:14" ht="21.95" customHeight="1">
      <c r="A395" s="71">
        <v>389</v>
      </c>
      <c r="B395" s="166" t="s">
        <v>422</v>
      </c>
      <c r="C395" s="163" t="s">
        <v>89</v>
      </c>
      <c r="D395" s="75" t="s">
        <v>115</v>
      </c>
      <c r="E395" s="75" t="s">
        <v>67</v>
      </c>
      <c r="F395" s="122" t="s">
        <v>321</v>
      </c>
      <c r="G395" s="75" t="s">
        <v>487</v>
      </c>
      <c r="H395" s="75" t="s">
        <v>333</v>
      </c>
      <c r="I395" s="157" t="s">
        <v>337</v>
      </c>
      <c r="J395" s="75" t="s">
        <v>493</v>
      </c>
      <c r="K395" s="77">
        <v>16</v>
      </c>
      <c r="L395" s="160">
        <v>0</v>
      </c>
      <c r="M395" s="74" t="s">
        <v>348</v>
      </c>
      <c r="N395" s="80">
        <v>2</v>
      </c>
    </row>
    <row r="396" spans="1:14" ht="21.95" customHeight="1">
      <c r="A396" s="74">
        <v>390</v>
      </c>
      <c r="B396" s="166" t="s">
        <v>423</v>
      </c>
      <c r="C396" s="163" t="s">
        <v>89</v>
      </c>
      <c r="D396" s="75" t="s">
        <v>115</v>
      </c>
      <c r="E396" s="75" t="s">
        <v>67</v>
      </c>
      <c r="F396" s="122" t="s">
        <v>321</v>
      </c>
      <c r="G396" s="75" t="s">
        <v>487</v>
      </c>
      <c r="H396" s="75" t="s">
        <v>333</v>
      </c>
      <c r="I396" s="157" t="s">
        <v>337</v>
      </c>
      <c r="J396" s="75" t="s">
        <v>493</v>
      </c>
      <c r="K396" s="77">
        <v>16</v>
      </c>
      <c r="L396" s="160">
        <v>0</v>
      </c>
      <c r="M396" s="74" t="s">
        <v>348</v>
      </c>
      <c r="N396" s="80">
        <v>2</v>
      </c>
    </row>
    <row r="397" spans="1:14" ht="21.95" customHeight="1">
      <c r="A397" s="71">
        <v>391</v>
      </c>
      <c r="B397" s="166" t="s">
        <v>424</v>
      </c>
      <c r="C397" s="163" t="s">
        <v>89</v>
      </c>
      <c r="D397" s="75" t="s">
        <v>115</v>
      </c>
      <c r="E397" s="75" t="s">
        <v>67</v>
      </c>
      <c r="F397" s="122" t="s">
        <v>321</v>
      </c>
      <c r="G397" s="75" t="s">
        <v>487</v>
      </c>
      <c r="H397" s="75" t="s">
        <v>333</v>
      </c>
      <c r="I397" s="157" t="s">
        <v>337</v>
      </c>
      <c r="J397" s="75" t="s">
        <v>493</v>
      </c>
      <c r="K397" s="77">
        <v>16</v>
      </c>
      <c r="L397" s="160">
        <v>0</v>
      </c>
      <c r="M397" s="74" t="s">
        <v>348</v>
      </c>
      <c r="N397" s="80">
        <v>2</v>
      </c>
    </row>
    <row r="398" spans="1:14" ht="21.95" customHeight="1">
      <c r="A398" s="74">
        <v>392</v>
      </c>
      <c r="B398" s="166" t="s">
        <v>425</v>
      </c>
      <c r="C398" s="163" t="s">
        <v>89</v>
      </c>
      <c r="D398" s="75" t="s">
        <v>115</v>
      </c>
      <c r="E398" s="75" t="s">
        <v>67</v>
      </c>
      <c r="F398" s="122" t="s">
        <v>321</v>
      </c>
      <c r="G398" s="75" t="s">
        <v>487</v>
      </c>
      <c r="H398" s="75" t="s">
        <v>333</v>
      </c>
      <c r="I398" s="157" t="s">
        <v>337</v>
      </c>
      <c r="J398" s="75" t="s">
        <v>493</v>
      </c>
      <c r="K398" s="77">
        <v>16</v>
      </c>
      <c r="L398" s="160">
        <v>0</v>
      </c>
      <c r="M398" s="74" t="s">
        <v>348</v>
      </c>
      <c r="N398" s="80">
        <v>2</v>
      </c>
    </row>
    <row r="399" spans="1:14" ht="21.95" customHeight="1">
      <c r="A399" s="71">
        <v>393</v>
      </c>
      <c r="B399" s="163" t="s">
        <v>426</v>
      </c>
      <c r="C399" s="163" t="s">
        <v>89</v>
      </c>
      <c r="D399" s="75" t="s">
        <v>115</v>
      </c>
      <c r="E399" s="75" t="s">
        <v>67</v>
      </c>
      <c r="F399" s="122" t="s">
        <v>321</v>
      </c>
      <c r="G399" s="75" t="s">
        <v>487</v>
      </c>
      <c r="H399" s="75" t="s">
        <v>333</v>
      </c>
      <c r="I399" s="157" t="s">
        <v>337</v>
      </c>
      <c r="J399" s="75" t="s">
        <v>493</v>
      </c>
      <c r="K399" s="77">
        <v>16</v>
      </c>
      <c r="L399" s="160">
        <v>0</v>
      </c>
      <c r="M399" s="74" t="s">
        <v>348</v>
      </c>
      <c r="N399" s="80">
        <v>2</v>
      </c>
    </row>
    <row r="400" spans="1:14" ht="21.95" customHeight="1">
      <c r="A400" s="74">
        <v>394</v>
      </c>
      <c r="B400" s="163" t="s">
        <v>427</v>
      </c>
      <c r="C400" s="163" t="s">
        <v>89</v>
      </c>
      <c r="D400" s="75" t="s">
        <v>115</v>
      </c>
      <c r="E400" s="75" t="s">
        <v>67</v>
      </c>
      <c r="F400" s="122" t="s">
        <v>321</v>
      </c>
      <c r="G400" s="75" t="s">
        <v>487</v>
      </c>
      <c r="H400" s="75" t="s">
        <v>333</v>
      </c>
      <c r="I400" s="157" t="s">
        <v>337</v>
      </c>
      <c r="J400" s="75" t="s">
        <v>493</v>
      </c>
      <c r="K400" s="77">
        <v>16</v>
      </c>
      <c r="L400" s="160">
        <v>0</v>
      </c>
      <c r="M400" s="74" t="s">
        <v>348</v>
      </c>
      <c r="N400" s="80">
        <v>2</v>
      </c>
    </row>
    <row r="401" spans="1:14" ht="21.95" customHeight="1">
      <c r="A401" s="71">
        <v>395</v>
      </c>
      <c r="B401" s="166" t="s">
        <v>428</v>
      </c>
      <c r="C401" s="163" t="s">
        <v>89</v>
      </c>
      <c r="D401" s="75" t="s">
        <v>115</v>
      </c>
      <c r="E401" s="75" t="s">
        <v>67</v>
      </c>
      <c r="F401" s="122" t="s">
        <v>321</v>
      </c>
      <c r="G401" s="75" t="s">
        <v>487</v>
      </c>
      <c r="H401" s="75" t="s">
        <v>333</v>
      </c>
      <c r="I401" s="157" t="s">
        <v>337</v>
      </c>
      <c r="J401" s="75" t="s">
        <v>493</v>
      </c>
      <c r="K401" s="77">
        <v>16</v>
      </c>
      <c r="L401" s="160">
        <v>0</v>
      </c>
      <c r="M401" s="74" t="s">
        <v>348</v>
      </c>
      <c r="N401" s="80">
        <v>2</v>
      </c>
    </row>
    <row r="402" spans="1:14" ht="21.95" customHeight="1">
      <c r="A402" s="74">
        <v>396</v>
      </c>
      <c r="B402" s="166" t="s">
        <v>429</v>
      </c>
      <c r="C402" s="163" t="s">
        <v>89</v>
      </c>
      <c r="D402" s="75" t="s">
        <v>115</v>
      </c>
      <c r="E402" s="75" t="s">
        <v>67</v>
      </c>
      <c r="F402" s="122" t="s">
        <v>321</v>
      </c>
      <c r="G402" s="75" t="s">
        <v>487</v>
      </c>
      <c r="H402" s="75" t="s">
        <v>333</v>
      </c>
      <c r="I402" s="157" t="s">
        <v>337</v>
      </c>
      <c r="J402" s="75" t="s">
        <v>493</v>
      </c>
      <c r="K402" s="77">
        <v>16</v>
      </c>
      <c r="L402" s="160">
        <v>0</v>
      </c>
      <c r="M402" s="74" t="s">
        <v>348</v>
      </c>
      <c r="N402" s="80">
        <v>2</v>
      </c>
    </row>
    <row r="403" spans="1:14" ht="21.95" customHeight="1">
      <c r="A403" s="71">
        <v>397</v>
      </c>
      <c r="B403" s="166" t="s">
        <v>430</v>
      </c>
      <c r="C403" s="163" t="s">
        <v>89</v>
      </c>
      <c r="D403" s="75" t="s">
        <v>115</v>
      </c>
      <c r="E403" s="75" t="s">
        <v>67</v>
      </c>
      <c r="F403" s="122" t="s">
        <v>321</v>
      </c>
      <c r="G403" s="75" t="s">
        <v>487</v>
      </c>
      <c r="H403" s="75" t="s">
        <v>333</v>
      </c>
      <c r="I403" s="157" t="s">
        <v>337</v>
      </c>
      <c r="J403" s="75" t="s">
        <v>493</v>
      </c>
      <c r="K403" s="77">
        <v>16</v>
      </c>
      <c r="L403" s="160">
        <v>0</v>
      </c>
      <c r="M403" s="74" t="s">
        <v>348</v>
      </c>
      <c r="N403" s="80">
        <v>2</v>
      </c>
    </row>
    <row r="404" spans="1:14" ht="21.95" customHeight="1">
      <c r="A404" s="74">
        <v>398</v>
      </c>
      <c r="B404" s="141" t="s">
        <v>431</v>
      </c>
      <c r="C404" s="163" t="s">
        <v>89</v>
      </c>
      <c r="D404" s="75" t="s">
        <v>115</v>
      </c>
      <c r="E404" s="75" t="s">
        <v>67</v>
      </c>
      <c r="F404" s="122" t="s">
        <v>321</v>
      </c>
      <c r="G404" s="75" t="s">
        <v>487</v>
      </c>
      <c r="H404" s="75" t="s">
        <v>333</v>
      </c>
      <c r="I404" s="157" t="s">
        <v>337</v>
      </c>
      <c r="J404" s="75" t="s">
        <v>493</v>
      </c>
      <c r="K404" s="77">
        <v>16</v>
      </c>
      <c r="L404" s="160">
        <v>0</v>
      </c>
      <c r="M404" s="74" t="s">
        <v>348</v>
      </c>
      <c r="N404" s="80">
        <v>2</v>
      </c>
    </row>
    <row r="405" spans="1:14" ht="21.95" customHeight="1">
      <c r="A405" s="71">
        <v>399</v>
      </c>
      <c r="B405" s="141" t="s">
        <v>432</v>
      </c>
      <c r="C405" s="163" t="s">
        <v>89</v>
      </c>
      <c r="D405" s="75" t="s">
        <v>115</v>
      </c>
      <c r="E405" s="75" t="s">
        <v>67</v>
      </c>
      <c r="F405" s="122" t="s">
        <v>321</v>
      </c>
      <c r="G405" s="75" t="s">
        <v>487</v>
      </c>
      <c r="H405" s="75" t="s">
        <v>333</v>
      </c>
      <c r="I405" s="157" t="s">
        <v>337</v>
      </c>
      <c r="J405" s="75" t="s">
        <v>493</v>
      </c>
      <c r="K405" s="77">
        <v>16</v>
      </c>
      <c r="L405" s="160">
        <v>0</v>
      </c>
      <c r="M405" s="74" t="s">
        <v>348</v>
      </c>
      <c r="N405" s="80">
        <v>2</v>
      </c>
    </row>
    <row r="406" spans="1:14" ht="21.95" customHeight="1">
      <c r="A406" s="74">
        <v>400</v>
      </c>
      <c r="B406" s="141" t="s">
        <v>433</v>
      </c>
      <c r="C406" s="163" t="s">
        <v>89</v>
      </c>
      <c r="D406" s="75" t="s">
        <v>115</v>
      </c>
      <c r="E406" s="75" t="s">
        <v>67</v>
      </c>
      <c r="F406" s="122" t="s">
        <v>321</v>
      </c>
      <c r="G406" s="75" t="s">
        <v>487</v>
      </c>
      <c r="H406" s="75" t="s">
        <v>333</v>
      </c>
      <c r="I406" s="157" t="s">
        <v>337</v>
      </c>
      <c r="J406" s="75" t="s">
        <v>493</v>
      </c>
      <c r="K406" s="77">
        <v>16</v>
      </c>
      <c r="L406" s="160">
        <v>0</v>
      </c>
      <c r="M406" s="74" t="s">
        <v>348</v>
      </c>
      <c r="N406" s="80">
        <v>2</v>
      </c>
    </row>
    <row r="407" spans="1:14" ht="21.95" customHeight="1">
      <c r="A407" s="71">
        <v>401</v>
      </c>
      <c r="B407" s="141" t="s">
        <v>434</v>
      </c>
      <c r="C407" s="163" t="s">
        <v>89</v>
      </c>
      <c r="D407" s="75" t="s">
        <v>115</v>
      </c>
      <c r="E407" s="75" t="s">
        <v>67</v>
      </c>
      <c r="F407" s="122" t="s">
        <v>321</v>
      </c>
      <c r="G407" s="75" t="s">
        <v>487</v>
      </c>
      <c r="H407" s="75" t="s">
        <v>333</v>
      </c>
      <c r="I407" s="157" t="s">
        <v>337</v>
      </c>
      <c r="J407" s="75" t="s">
        <v>493</v>
      </c>
      <c r="K407" s="77">
        <v>16</v>
      </c>
      <c r="L407" s="160">
        <v>0</v>
      </c>
      <c r="M407" s="74" t="s">
        <v>348</v>
      </c>
      <c r="N407" s="80">
        <v>2</v>
      </c>
    </row>
    <row r="408" spans="1:14" ht="21.95" customHeight="1">
      <c r="A408" s="74">
        <v>402</v>
      </c>
      <c r="B408" s="166" t="s">
        <v>435</v>
      </c>
      <c r="C408" s="163" t="s">
        <v>89</v>
      </c>
      <c r="D408" s="75" t="s">
        <v>115</v>
      </c>
      <c r="E408" s="75" t="s">
        <v>67</v>
      </c>
      <c r="F408" s="122" t="s">
        <v>321</v>
      </c>
      <c r="G408" s="75" t="s">
        <v>487</v>
      </c>
      <c r="H408" s="75" t="s">
        <v>333</v>
      </c>
      <c r="I408" s="157" t="s">
        <v>337</v>
      </c>
      <c r="J408" s="75" t="s">
        <v>493</v>
      </c>
      <c r="K408" s="77">
        <v>16</v>
      </c>
      <c r="L408" s="160">
        <v>0</v>
      </c>
      <c r="M408" s="74" t="s">
        <v>348</v>
      </c>
      <c r="N408" s="80">
        <v>2</v>
      </c>
    </row>
    <row r="409" spans="1:14" ht="21.95" customHeight="1">
      <c r="A409" s="71">
        <v>403</v>
      </c>
      <c r="B409" s="140" t="s">
        <v>436</v>
      </c>
      <c r="C409" s="163" t="s">
        <v>89</v>
      </c>
      <c r="D409" s="75" t="s">
        <v>115</v>
      </c>
      <c r="E409" s="75" t="s">
        <v>67</v>
      </c>
      <c r="F409" s="122" t="s">
        <v>321</v>
      </c>
      <c r="G409" s="75" t="s">
        <v>487</v>
      </c>
      <c r="H409" s="75" t="s">
        <v>333</v>
      </c>
      <c r="I409" s="157" t="s">
        <v>337</v>
      </c>
      <c r="J409" s="75" t="s">
        <v>493</v>
      </c>
      <c r="K409" s="77">
        <v>16</v>
      </c>
      <c r="L409" s="160">
        <v>0</v>
      </c>
      <c r="M409" s="74" t="s">
        <v>348</v>
      </c>
      <c r="N409" s="80">
        <v>2</v>
      </c>
    </row>
    <row r="410" spans="1:14" ht="21.95" customHeight="1">
      <c r="A410" s="74">
        <v>404</v>
      </c>
      <c r="B410" s="140" t="s">
        <v>437</v>
      </c>
      <c r="C410" s="163" t="s">
        <v>89</v>
      </c>
      <c r="D410" s="75" t="s">
        <v>115</v>
      </c>
      <c r="E410" s="75" t="s">
        <v>67</v>
      </c>
      <c r="F410" s="122" t="s">
        <v>321</v>
      </c>
      <c r="G410" s="75" t="s">
        <v>487</v>
      </c>
      <c r="H410" s="75" t="s">
        <v>333</v>
      </c>
      <c r="I410" s="157" t="s">
        <v>337</v>
      </c>
      <c r="J410" s="75" t="s">
        <v>493</v>
      </c>
      <c r="K410" s="77">
        <v>16</v>
      </c>
      <c r="L410" s="160">
        <v>0</v>
      </c>
      <c r="M410" s="74" t="s">
        <v>348</v>
      </c>
      <c r="N410" s="80">
        <v>2</v>
      </c>
    </row>
    <row r="411" spans="1:14" ht="21.95" customHeight="1">
      <c r="A411" s="71">
        <v>405</v>
      </c>
      <c r="B411" s="140" t="s">
        <v>438</v>
      </c>
      <c r="C411" s="163" t="s">
        <v>89</v>
      </c>
      <c r="D411" s="75" t="s">
        <v>115</v>
      </c>
      <c r="E411" s="75" t="s">
        <v>67</v>
      </c>
      <c r="F411" s="122" t="s">
        <v>321</v>
      </c>
      <c r="G411" s="75" t="s">
        <v>487</v>
      </c>
      <c r="H411" s="75" t="s">
        <v>333</v>
      </c>
      <c r="I411" s="157" t="s">
        <v>337</v>
      </c>
      <c r="J411" s="75" t="s">
        <v>493</v>
      </c>
      <c r="K411" s="77">
        <v>16</v>
      </c>
      <c r="L411" s="160">
        <v>0</v>
      </c>
      <c r="M411" s="74" t="s">
        <v>348</v>
      </c>
      <c r="N411" s="80">
        <v>2</v>
      </c>
    </row>
    <row r="412" spans="1:14" ht="21.95" customHeight="1">
      <c r="A412" s="74">
        <v>406</v>
      </c>
      <c r="B412" s="140" t="s">
        <v>439</v>
      </c>
      <c r="C412" s="163" t="s">
        <v>89</v>
      </c>
      <c r="D412" s="75" t="s">
        <v>115</v>
      </c>
      <c r="E412" s="75" t="s">
        <v>67</v>
      </c>
      <c r="F412" s="122" t="s">
        <v>321</v>
      </c>
      <c r="G412" s="75" t="s">
        <v>487</v>
      </c>
      <c r="H412" s="75" t="s">
        <v>333</v>
      </c>
      <c r="I412" s="157" t="s">
        <v>337</v>
      </c>
      <c r="J412" s="75" t="s">
        <v>493</v>
      </c>
      <c r="K412" s="77">
        <v>16</v>
      </c>
      <c r="L412" s="160">
        <v>0</v>
      </c>
      <c r="M412" s="74" t="s">
        <v>348</v>
      </c>
      <c r="N412" s="80">
        <v>2</v>
      </c>
    </row>
    <row r="413" spans="1:14" ht="21.95" customHeight="1">
      <c r="A413" s="71">
        <v>407</v>
      </c>
      <c r="B413" s="140" t="s">
        <v>440</v>
      </c>
      <c r="C413" s="163" t="s">
        <v>89</v>
      </c>
      <c r="D413" s="75" t="s">
        <v>115</v>
      </c>
      <c r="E413" s="75" t="s">
        <v>67</v>
      </c>
      <c r="F413" s="122" t="s">
        <v>321</v>
      </c>
      <c r="G413" s="75" t="s">
        <v>487</v>
      </c>
      <c r="H413" s="75" t="s">
        <v>333</v>
      </c>
      <c r="I413" s="157" t="s">
        <v>337</v>
      </c>
      <c r="J413" s="75" t="s">
        <v>493</v>
      </c>
      <c r="K413" s="77">
        <v>16</v>
      </c>
      <c r="L413" s="160">
        <v>0</v>
      </c>
      <c r="M413" s="74" t="s">
        <v>348</v>
      </c>
      <c r="N413" s="80">
        <v>2</v>
      </c>
    </row>
    <row r="414" spans="1:14" ht="21.95" customHeight="1">
      <c r="A414" s="74">
        <v>408</v>
      </c>
      <c r="B414" s="140" t="s">
        <v>441</v>
      </c>
      <c r="C414" s="163" t="s">
        <v>89</v>
      </c>
      <c r="D414" s="75" t="s">
        <v>115</v>
      </c>
      <c r="E414" s="75" t="s">
        <v>67</v>
      </c>
      <c r="F414" s="122" t="s">
        <v>321</v>
      </c>
      <c r="G414" s="75" t="s">
        <v>487</v>
      </c>
      <c r="H414" s="75" t="s">
        <v>333</v>
      </c>
      <c r="I414" s="157" t="s">
        <v>337</v>
      </c>
      <c r="J414" s="75" t="s">
        <v>493</v>
      </c>
      <c r="K414" s="77">
        <v>16</v>
      </c>
      <c r="L414" s="160">
        <v>0</v>
      </c>
      <c r="M414" s="74" t="s">
        <v>348</v>
      </c>
      <c r="N414" s="80">
        <v>2</v>
      </c>
    </row>
    <row r="415" spans="1:14" ht="21.95" customHeight="1">
      <c r="A415" s="71">
        <v>409</v>
      </c>
      <c r="B415" s="140" t="s">
        <v>442</v>
      </c>
      <c r="C415" s="163" t="s">
        <v>89</v>
      </c>
      <c r="D415" s="75" t="s">
        <v>115</v>
      </c>
      <c r="E415" s="75" t="s">
        <v>67</v>
      </c>
      <c r="F415" s="122" t="s">
        <v>321</v>
      </c>
      <c r="G415" s="75" t="s">
        <v>487</v>
      </c>
      <c r="H415" s="75" t="s">
        <v>333</v>
      </c>
      <c r="I415" s="157" t="s">
        <v>337</v>
      </c>
      <c r="J415" s="75" t="s">
        <v>493</v>
      </c>
      <c r="K415" s="77">
        <v>16</v>
      </c>
      <c r="L415" s="160">
        <v>0</v>
      </c>
      <c r="M415" s="74" t="s">
        <v>348</v>
      </c>
      <c r="N415" s="80">
        <v>2</v>
      </c>
    </row>
    <row r="416" spans="1:14" ht="21.95" customHeight="1">
      <c r="A416" s="74">
        <v>410</v>
      </c>
      <c r="B416" s="140" t="s">
        <v>443</v>
      </c>
      <c r="C416" s="163" t="s">
        <v>89</v>
      </c>
      <c r="D416" s="75" t="s">
        <v>115</v>
      </c>
      <c r="E416" s="75" t="s">
        <v>67</v>
      </c>
      <c r="F416" s="122" t="s">
        <v>321</v>
      </c>
      <c r="G416" s="75" t="s">
        <v>487</v>
      </c>
      <c r="H416" s="75" t="s">
        <v>333</v>
      </c>
      <c r="I416" s="157" t="s">
        <v>337</v>
      </c>
      <c r="J416" s="75" t="s">
        <v>493</v>
      </c>
      <c r="K416" s="77">
        <v>16</v>
      </c>
      <c r="L416" s="160">
        <v>0</v>
      </c>
      <c r="M416" s="74" t="s">
        <v>348</v>
      </c>
      <c r="N416" s="80">
        <v>2</v>
      </c>
    </row>
    <row r="417" spans="1:14" ht="21.95" customHeight="1">
      <c r="A417" s="71">
        <v>411</v>
      </c>
      <c r="B417" s="140" t="s">
        <v>444</v>
      </c>
      <c r="C417" s="163" t="s">
        <v>89</v>
      </c>
      <c r="D417" s="75" t="s">
        <v>115</v>
      </c>
      <c r="E417" s="75" t="s">
        <v>67</v>
      </c>
      <c r="F417" s="122" t="s">
        <v>321</v>
      </c>
      <c r="G417" s="75" t="s">
        <v>487</v>
      </c>
      <c r="H417" s="75" t="s">
        <v>333</v>
      </c>
      <c r="I417" s="157" t="s">
        <v>337</v>
      </c>
      <c r="J417" s="75" t="s">
        <v>493</v>
      </c>
      <c r="K417" s="77">
        <v>16</v>
      </c>
      <c r="L417" s="160">
        <v>0</v>
      </c>
      <c r="M417" s="74" t="s">
        <v>348</v>
      </c>
      <c r="N417" s="80">
        <v>2</v>
      </c>
    </row>
    <row r="418" spans="1:14" ht="21.95" customHeight="1">
      <c r="A418" s="74">
        <v>412</v>
      </c>
      <c r="B418" s="163" t="s">
        <v>445</v>
      </c>
      <c r="C418" s="163" t="s">
        <v>89</v>
      </c>
      <c r="D418" s="75" t="s">
        <v>115</v>
      </c>
      <c r="E418" s="75" t="s">
        <v>67</v>
      </c>
      <c r="F418" s="122" t="s">
        <v>321</v>
      </c>
      <c r="G418" s="75" t="s">
        <v>487</v>
      </c>
      <c r="H418" s="75" t="s">
        <v>333</v>
      </c>
      <c r="I418" s="157" t="s">
        <v>337</v>
      </c>
      <c r="J418" s="75" t="s">
        <v>493</v>
      </c>
      <c r="K418" s="77">
        <v>16</v>
      </c>
      <c r="L418" s="160">
        <v>0</v>
      </c>
      <c r="M418" s="74" t="s">
        <v>348</v>
      </c>
      <c r="N418" s="80">
        <v>2</v>
      </c>
    </row>
    <row r="419" spans="1:14" ht="21.95" customHeight="1">
      <c r="A419" s="71">
        <v>413</v>
      </c>
      <c r="B419" s="163" t="s">
        <v>446</v>
      </c>
      <c r="C419" s="163" t="s">
        <v>89</v>
      </c>
      <c r="D419" s="75" t="s">
        <v>115</v>
      </c>
      <c r="E419" s="75" t="s">
        <v>67</v>
      </c>
      <c r="F419" s="122" t="s">
        <v>321</v>
      </c>
      <c r="G419" s="75" t="s">
        <v>487</v>
      </c>
      <c r="H419" s="75" t="s">
        <v>333</v>
      </c>
      <c r="I419" s="157" t="s">
        <v>337</v>
      </c>
      <c r="J419" s="75" t="s">
        <v>493</v>
      </c>
      <c r="K419" s="77">
        <v>16</v>
      </c>
      <c r="L419" s="160">
        <v>0</v>
      </c>
      <c r="M419" s="74" t="s">
        <v>348</v>
      </c>
      <c r="N419" s="80">
        <v>2</v>
      </c>
    </row>
    <row r="420" spans="1:14" ht="21.95" customHeight="1">
      <c r="A420" s="74">
        <v>414</v>
      </c>
      <c r="B420" s="163" t="s">
        <v>447</v>
      </c>
      <c r="C420" s="163" t="s">
        <v>89</v>
      </c>
      <c r="D420" s="75" t="s">
        <v>115</v>
      </c>
      <c r="E420" s="75" t="s">
        <v>67</v>
      </c>
      <c r="F420" s="122" t="s">
        <v>321</v>
      </c>
      <c r="G420" s="75" t="s">
        <v>487</v>
      </c>
      <c r="H420" s="75" t="s">
        <v>333</v>
      </c>
      <c r="I420" s="157" t="s">
        <v>337</v>
      </c>
      <c r="J420" s="75" t="s">
        <v>493</v>
      </c>
      <c r="K420" s="77">
        <v>16</v>
      </c>
      <c r="L420" s="160">
        <v>0</v>
      </c>
      <c r="M420" s="74" t="s">
        <v>348</v>
      </c>
      <c r="N420" s="80">
        <v>2</v>
      </c>
    </row>
    <row r="421" spans="1:14" ht="21.95" customHeight="1">
      <c r="A421" s="71">
        <v>415</v>
      </c>
      <c r="B421" s="163" t="s">
        <v>448</v>
      </c>
      <c r="C421" s="163" t="s">
        <v>89</v>
      </c>
      <c r="D421" s="75" t="s">
        <v>115</v>
      </c>
      <c r="E421" s="75" t="s">
        <v>67</v>
      </c>
      <c r="F421" s="122" t="s">
        <v>321</v>
      </c>
      <c r="G421" s="75" t="s">
        <v>487</v>
      </c>
      <c r="H421" s="75" t="s">
        <v>333</v>
      </c>
      <c r="I421" s="157" t="s">
        <v>337</v>
      </c>
      <c r="J421" s="75" t="s">
        <v>493</v>
      </c>
      <c r="K421" s="77">
        <v>16</v>
      </c>
      <c r="L421" s="160">
        <v>0</v>
      </c>
      <c r="M421" s="74" t="s">
        <v>348</v>
      </c>
      <c r="N421" s="80">
        <v>2</v>
      </c>
    </row>
    <row r="422" spans="1:14" ht="21.95" customHeight="1">
      <c r="A422" s="74">
        <v>416</v>
      </c>
      <c r="B422" s="163" t="s">
        <v>449</v>
      </c>
      <c r="C422" s="163" t="s">
        <v>89</v>
      </c>
      <c r="D422" s="75" t="s">
        <v>115</v>
      </c>
      <c r="E422" s="75" t="s">
        <v>67</v>
      </c>
      <c r="F422" s="122" t="s">
        <v>321</v>
      </c>
      <c r="G422" s="75" t="s">
        <v>487</v>
      </c>
      <c r="H422" s="75" t="s">
        <v>333</v>
      </c>
      <c r="I422" s="157" t="s">
        <v>337</v>
      </c>
      <c r="J422" s="75" t="s">
        <v>493</v>
      </c>
      <c r="K422" s="77">
        <v>16</v>
      </c>
      <c r="L422" s="160">
        <v>0</v>
      </c>
      <c r="M422" s="74" t="s">
        <v>348</v>
      </c>
      <c r="N422" s="80">
        <v>2</v>
      </c>
    </row>
    <row r="423" spans="1:14" ht="21.95" customHeight="1">
      <c r="A423" s="71">
        <v>417</v>
      </c>
      <c r="B423" s="163" t="s">
        <v>450</v>
      </c>
      <c r="C423" s="163" t="s">
        <v>89</v>
      </c>
      <c r="D423" s="75" t="s">
        <v>115</v>
      </c>
      <c r="E423" s="75" t="s">
        <v>67</v>
      </c>
      <c r="F423" s="122" t="s">
        <v>321</v>
      </c>
      <c r="G423" s="75" t="s">
        <v>487</v>
      </c>
      <c r="H423" s="75" t="s">
        <v>333</v>
      </c>
      <c r="I423" s="157" t="s">
        <v>337</v>
      </c>
      <c r="J423" s="75" t="s">
        <v>493</v>
      </c>
      <c r="K423" s="77">
        <v>16</v>
      </c>
      <c r="L423" s="160">
        <v>0</v>
      </c>
      <c r="M423" s="74" t="s">
        <v>348</v>
      </c>
      <c r="N423" s="80">
        <v>2</v>
      </c>
    </row>
    <row r="424" spans="1:14" ht="21.95" customHeight="1">
      <c r="A424" s="74">
        <v>418</v>
      </c>
      <c r="B424" s="166" t="s">
        <v>451</v>
      </c>
      <c r="C424" s="163" t="s">
        <v>89</v>
      </c>
      <c r="D424" s="75" t="s">
        <v>115</v>
      </c>
      <c r="E424" s="75" t="s">
        <v>67</v>
      </c>
      <c r="F424" s="122" t="s">
        <v>321</v>
      </c>
      <c r="G424" s="75" t="s">
        <v>487</v>
      </c>
      <c r="H424" s="75" t="s">
        <v>333</v>
      </c>
      <c r="I424" s="157" t="s">
        <v>337</v>
      </c>
      <c r="J424" s="75" t="s">
        <v>493</v>
      </c>
      <c r="K424" s="77">
        <v>16</v>
      </c>
      <c r="L424" s="160">
        <v>0</v>
      </c>
      <c r="M424" s="74" t="s">
        <v>348</v>
      </c>
      <c r="N424" s="80">
        <v>2</v>
      </c>
    </row>
    <row r="425" spans="1:14" ht="21.95" customHeight="1">
      <c r="A425" s="71">
        <v>419</v>
      </c>
      <c r="B425" s="163" t="s">
        <v>452</v>
      </c>
      <c r="C425" s="163" t="s">
        <v>89</v>
      </c>
      <c r="D425" s="75" t="s">
        <v>115</v>
      </c>
      <c r="E425" s="75" t="s">
        <v>67</v>
      </c>
      <c r="F425" s="122" t="s">
        <v>321</v>
      </c>
      <c r="G425" s="75" t="s">
        <v>487</v>
      </c>
      <c r="H425" s="75" t="s">
        <v>333</v>
      </c>
      <c r="I425" s="157" t="s">
        <v>337</v>
      </c>
      <c r="J425" s="75" t="s">
        <v>493</v>
      </c>
      <c r="K425" s="77">
        <v>16</v>
      </c>
      <c r="L425" s="160">
        <v>0</v>
      </c>
      <c r="M425" s="74" t="s">
        <v>348</v>
      </c>
      <c r="N425" s="80">
        <v>2</v>
      </c>
    </row>
    <row r="426" spans="1:14" ht="21.95" customHeight="1">
      <c r="A426" s="74">
        <v>420</v>
      </c>
      <c r="B426" s="163" t="s">
        <v>453</v>
      </c>
      <c r="C426" s="163" t="s">
        <v>89</v>
      </c>
      <c r="D426" s="75" t="s">
        <v>115</v>
      </c>
      <c r="E426" s="75" t="s">
        <v>67</v>
      </c>
      <c r="F426" s="122" t="s">
        <v>321</v>
      </c>
      <c r="G426" s="75" t="s">
        <v>487</v>
      </c>
      <c r="H426" s="75" t="s">
        <v>333</v>
      </c>
      <c r="I426" s="157" t="s">
        <v>337</v>
      </c>
      <c r="J426" s="75" t="s">
        <v>493</v>
      </c>
      <c r="K426" s="77">
        <v>16</v>
      </c>
      <c r="L426" s="160">
        <v>0</v>
      </c>
      <c r="M426" s="74" t="s">
        <v>348</v>
      </c>
      <c r="N426" s="80">
        <v>2</v>
      </c>
    </row>
    <row r="427" spans="1:14" ht="21.95" customHeight="1">
      <c r="A427" s="71">
        <v>421</v>
      </c>
      <c r="B427" s="163" t="s">
        <v>454</v>
      </c>
      <c r="C427" s="163" t="s">
        <v>89</v>
      </c>
      <c r="D427" s="75" t="s">
        <v>115</v>
      </c>
      <c r="E427" s="75" t="s">
        <v>67</v>
      </c>
      <c r="F427" s="122" t="s">
        <v>321</v>
      </c>
      <c r="G427" s="75" t="s">
        <v>487</v>
      </c>
      <c r="H427" s="75" t="s">
        <v>333</v>
      </c>
      <c r="I427" s="157" t="s">
        <v>337</v>
      </c>
      <c r="J427" s="75" t="s">
        <v>493</v>
      </c>
      <c r="K427" s="77">
        <v>16</v>
      </c>
      <c r="L427" s="160">
        <v>0</v>
      </c>
      <c r="M427" s="74" t="s">
        <v>348</v>
      </c>
      <c r="N427" s="80">
        <v>2</v>
      </c>
    </row>
    <row r="428" spans="1:14" ht="21.95" customHeight="1">
      <c r="A428" s="74">
        <v>422</v>
      </c>
      <c r="B428" s="163" t="s">
        <v>455</v>
      </c>
      <c r="C428" s="163" t="s">
        <v>89</v>
      </c>
      <c r="D428" s="75" t="s">
        <v>115</v>
      </c>
      <c r="E428" s="75" t="s">
        <v>67</v>
      </c>
      <c r="F428" s="122" t="s">
        <v>321</v>
      </c>
      <c r="G428" s="75" t="s">
        <v>487</v>
      </c>
      <c r="H428" s="75" t="s">
        <v>333</v>
      </c>
      <c r="I428" s="157" t="s">
        <v>337</v>
      </c>
      <c r="J428" s="75" t="s">
        <v>493</v>
      </c>
      <c r="K428" s="77">
        <v>16</v>
      </c>
      <c r="L428" s="160">
        <v>0</v>
      </c>
      <c r="M428" s="74" t="s">
        <v>348</v>
      </c>
      <c r="N428" s="80">
        <v>2</v>
      </c>
    </row>
    <row r="429" spans="1:14" ht="21.95" customHeight="1">
      <c r="A429" s="71">
        <v>423</v>
      </c>
      <c r="B429" s="166" t="s">
        <v>456</v>
      </c>
      <c r="C429" s="163" t="s">
        <v>89</v>
      </c>
      <c r="D429" s="75" t="s">
        <v>115</v>
      </c>
      <c r="E429" s="75" t="s">
        <v>67</v>
      </c>
      <c r="F429" s="122" t="s">
        <v>321</v>
      </c>
      <c r="G429" s="75" t="s">
        <v>487</v>
      </c>
      <c r="H429" s="75" t="s">
        <v>333</v>
      </c>
      <c r="I429" s="157" t="s">
        <v>337</v>
      </c>
      <c r="J429" s="75" t="s">
        <v>493</v>
      </c>
      <c r="K429" s="77">
        <v>16</v>
      </c>
      <c r="L429" s="160">
        <v>0</v>
      </c>
      <c r="M429" s="74" t="s">
        <v>348</v>
      </c>
      <c r="N429" s="80">
        <v>2</v>
      </c>
    </row>
    <row r="430" spans="1:14" ht="21.95" customHeight="1">
      <c r="A430" s="74">
        <v>424</v>
      </c>
      <c r="B430" s="166" t="s">
        <v>457</v>
      </c>
      <c r="C430" s="163" t="s">
        <v>89</v>
      </c>
      <c r="D430" s="75" t="s">
        <v>115</v>
      </c>
      <c r="E430" s="75" t="s">
        <v>67</v>
      </c>
      <c r="F430" s="122" t="s">
        <v>321</v>
      </c>
      <c r="G430" s="75" t="s">
        <v>487</v>
      </c>
      <c r="H430" s="75" t="s">
        <v>333</v>
      </c>
      <c r="I430" s="157" t="s">
        <v>337</v>
      </c>
      <c r="J430" s="75" t="s">
        <v>493</v>
      </c>
      <c r="K430" s="77">
        <v>16</v>
      </c>
      <c r="L430" s="160">
        <v>0</v>
      </c>
      <c r="M430" s="74" t="s">
        <v>348</v>
      </c>
      <c r="N430" s="80">
        <v>2</v>
      </c>
    </row>
    <row r="431" spans="1:14" ht="21.95" customHeight="1">
      <c r="A431" s="71">
        <v>425</v>
      </c>
      <c r="B431" s="141" t="s">
        <v>458</v>
      </c>
      <c r="C431" s="163" t="s">
        <v>89</v>
      </c>
      <c r="D431" s="75" t="s">
        <v>115</v>
      </c>
      <c r="E431" s="75" t="s">
        <v>67</v>
      </c>
      <c r="F431" s="122" t="s">
        <v>321</v>
      </c>
      <c r="G431" s="75" t="s">
        <v>487</v>
      </c>
      <c r="H431" s="75" t="s">
        <v>333</v>
      </c>
      <c r="I431" s="157" t="s">
        <v>337</v>
      </c>
      <c r="J431" s="75" t="s">
        <v>493</v>
      </c>
      <c r="K431" s="77">
        <v>16</v>
      </c>
      <c r="L431" s="160">
        <v>0</v>
      </c>
      <c r="M431" s="74" t="s">
        <v>348</v>
      </c>
      <c r="N431" s="80">
        <v>2</v>
      </c>
    </row>
    <row r="432" spans="1:14" ht="21.95" customHeight="1">
      <c r="A432" s="74">
        <v>426</v>
      </c>
      <c r="B432" s="141" t="s">
        <v>459</v>
      </c>
      <c r="C432" s="163" t="s">
        <v>89</v>
      </c>
      <c r="D432" s="75" t="s">
        <v>115</v>
      </c>
      <c r="E432" s="75" t="s">
        <v>67</v>
      </c>
      <c r="F432" s="122" t="s">
        <v>321</v>
      </c>
      <c r="G432" s="75" t="s">
        <v>487</v>
      </c>
      <c r="H432" s="75" t="s">
        <v>333</v>
      </c>
      <c r="I432" s="157" t="s">
        <v>337</v>
      </c>
      <c r="J432" s="75" t="s">
        <v>493</v>
      </c>
      <c r="K432" s="77">
        <v>16</v>
      </c>
      <c r="L432" s="160">
        <v>0</v>
      </c>
      <c r="M432" s="74" t="s">
        <v>348</v>
      </c>
      <c r="N432" s="80">
        <v>2</v>
      </c>
    </row>
    <row r="433" spans="1:14" ht="21.95" customHeight="1">
      <c r="A433" s="71">
        <v>427</v>
      </c>
      <c r="B433" s="141" t="s">
        <v>460</v>
      </c>
      <c r="C433" s="163" t="s">
        <v>89</v>
      </c>
      <c r="D433" s="75" t="s">
        <v>115</v>
      </c>
      <c r="E433" s="75" t="s">
        <v>67</v>
      </c>
      <c r="F433" s="122" t="s">
        <v>321</v>
      </c>
      <c r="G433" s="75" t="s">
        <v>487</v>
      </c>
      <c r="H433" s="75" t="s">
        <v>333</v>
      </c>
      <c r="I433" s="157" t="s">
        <v>337</v>
      </c>
      <c r="J433" s="75" t="s">
        <v>493</v>
      </c>
      <c r="K433" s="77">
        <v>16</v>
      </c>
      <c r="L433" s="160">
        <v>0</v>
      </c>
      <c r="M433" s="74" t="s">
        <v>348</v>
      </c>
      <c r="N433" s="80">
        <v>2</v>
      </c>
    </row>
    <row r="434" spans="1:14" ht="21.95" customHeight="1">
      <c r="A434" s="74">
        <v>428</v>
      </c>
      <c r="B434" s="141" t="s">
        <v>461</v>
      </c>
      <c r="C434" s="163" t="s">
        <v>89</v>
      </c>
      <c r="D434" s="75" t="s">
        <v>115</v>
      </c>
      <c r="E434" s="75" t="s">
        <v>67</v>
      </c>
      <c r="F434" s="122" t="s">
        <v>321</v>
      </c>
      <c r="G434" s="75" t="s">
        <v>487</v>
      </c>
      <c r="H434" s="75" t="s">
        <v>333</v>
      </c>
      <c r="I434" s="157" t="s">
        <v>337</v>
      </c>
      <c r="J434" s="75" t="s">
        <v>493</v>
      </c>
      <c r="K434" s="77">
        <v>16</v>
      </c>
      <c r="L434" s="160">
        <v>0</v>
      </c>
      <c r="M434" s="74" t="s">
        <v>348</v>
      </c>
      <c r="N434" s="80">
        <v>2</v>
      </c>
    </row>
    <row r="435" spans="1:14" ht="21.95" customHeight="1">
      <c r="A435" s="71">
        <v>429</v>
      </c>
      <c r="B435" s="140" t="s">
        <v>462</v>
      </c>
      <c r="C435" s="163" t="s">
        <v>89</v>
      </c>
      <c r="D435" s="75" t="s">
        <v>115</v>
      </c>
      <c r="E435" s="75" t="s">
        <v>67</v>
      </c>
      <c r="F435" s="122" t="s">
        <v>321</v>
      </c>
      <c r="G435" s="75" t="s">
        <v>487</v>
      </c>
      <c r="H435" s="75" t="s">
        <v>333</v>
      </c>
      <c r="I435" s="157" t="s">
        <v>337</v>
      </c>
      <c r="J435" s="75" t="s">
        <v>493</v>
      </c>
      <c r="K435" s="77">
        <v>16</v>
      </c>
      <c r="L435" s="160">
        <v>0</v>
      </c>
      <c r="M435" s="74" t="s">
        <v>348</v>
      </c>
      <c r="N435" s="80">
        <v>2</v>
      </c>
    </row>
    <row r="436" spans="1:14" ht="21.95" customHeight="1">
      <c r="A436" s="74">
        <v>430</v>
      </c>
      <c r="B436" s="140" t="s">
        <v>463</v>
      </c>
      <c r="C436" s="163" t="s">
        <v>89</v>
      </c>
      <c r="D436" s="75" t="s">
        <v>115</v>
      </c>
      <c r="E436" s="75" t="s">
        <v>67</v>
      </c>
      <c r="F436" s="122" t="s">
        <v>321</v>
      </c>
      <c r="G436" s="75" t="s">
        <v>487</v>
      </c>
      <c r="H436" s="75" t="s">
        <v>333</v>
      </c>
      <c r="I436" s="157" t="s">
        <v>337</v>
      </c>
      <c r="J436" s="75" t="s">
        <v>493</v>
      </c>
      <c r="K436" s="77">
        <v>16</v>
      </c>
      <c r="L436" s="160">
        <v>0</v>
      </c>
      <c r="M436" s="74" t="s">
        <v>348</v>
      </c>
      <c r="N436" s="80">
        <v>2</v>
      </c>
    </row>
    <row r="437" spans="1:14" ht="21.95" customHeight="1">
      <c r="A437" s="71">
        <v>431</v>
      </c>
      <c r="B437" s="140" t="s">
        <v>464</v>
      </c>
      <c r="C437" s="163" t="s">
        <v>89</v>
      </c>
      <c r="D437" s="75" t="s">
        <v>115</v>
      </c>
      <c r="E437" s="75" t="s">
        <v>67</v>
      </c>
      <c r="F437" s="122" t="s">
        <v>321</v>
      </c>
      <c r="G437" s="75" t="s">
        <v>487</v>
      </c>
      <c r="H437" s="75" t="s">
        <v>333</v>
      </c>
      <c r="I437" s="157" t="s">
        <v>337</v>
      </c>
      <c r="J437" s="75" t="s">
        <v>493</v>
      </c>
      <c r="K437" s="77">
        <v>16</v>
      </c>
      <c r="L437" s="160">
        <v>0</v>
      </c>
      <c r="M437" s="74" t="s">
        <v>348</v>
      </c>
      <c r="N437" s="80">
        <v>2</v>
      </c>
    </row>
    <row r="438" spans="1:14" ht="21.95" customHeight="1">
      <c r="A438" s="74">
        <v>432</v>
      </c>
      <c r="B438" s="140" t="s">
        <v>465</v>
      </c>
      <c r="C438" s="163" t="s">
        <v>89</v>
      </c>
      <c r="D438" s="75" t="s">
        <v>115</v>
      </c>
      <c r="E438" s="75" t="s">
        <v>67</v>
      </c>
      <c r="F438" s="122" t="s">
        <v>321</v>
      </c>
      <c r="G438" s="75" t="s">
        <v>487</v>
      </c>
      <c r="H438" s="75" t="s">
        <v>333</v>
      </c>
      <c r="I438" s="157" t="s">
        <v>337</v>
      </c>
      <c r="J438" s="75" t="s">
        <v>493</v>
      </c>
      <c r="K438" s="77">
        <v>16</v>
      </c>
      <c r="L438" s="160">
        <v>0</v>
      </c>
      <c r="M438" s="74" t="s">
        <v>348</v>
      </c>
      <c r="N438" s="80">
        <v>2</v>
      </c>
    </row>
    <row r="439" spans="1:14" ht="21.95" customHeight="1">
      <c r="A439" s="71">
        <v>433</v>
      </c>
      <c r="B439" s="167" t="s">
        <v>466</v>
      </c>
      <c r="C439" s="163" t="s">
        <v>89</v>
      </c>
      <c r="D439" s="75" t="s">
        <v>115</v>
      </c>
      <c r="E439" s="75" t="s">
        <v>67</v>
      </c>
      <c r="F439" s="122" t="s">
        <v>321</v>
      </c>
      <c r="G439" s="75" t="s">
        <v>487</v>
      </c>
      <c r="H439" s="75" t="s">
        <v>333</v>
      </c>
      <c r="I439" s="157" t="s">
        <v>337</v>
      </c>
      <c r="J439" s="75" t="s">
        <v>493</v>
      </c>
      <c r="K439" s="77">
        <v>16</v>
      </c>
      <c r="L439" s="160">
        <v>0</v>
      </c>
      <c r="M439" s="74" t="s">
        <v>348</v>
      </c>
      <c r="N439" s="80">
        <v>2</v>
      </c>
    </row>
    <row r="440" spans="1:14" ht="21.95" customHeight="1">
      <c r="A440" s="74">
        <v>434</v>
      </c>
      <c r="B440" s="167" t="s">
        <v>467</v>
      </c>
      <c r="C440" s="163" t="s">
        <v>89</v>
      </c>
      <c r="D440" s="75" t="s">
        <v>115</v>
      </c>
      <c r="E440" s="75" t="s">
        <v>67</v>
      </c>
      <c r="F440" s="122" t="s">
        <v>321</v>
      </c>
      <c r="G440" s="75" t="s">
        <v>487</v>
      </c>
      <c r="H440" s="75" t="s">
        <v>333</v>
      </c>
      <c r="I440" s="157" t="s">
        <v>337</v>
      </c>
      <c r="J440" s="75" t="s">
        <v>493</v>
      </c>
      <c r="K440" s="77">
        <v>16</v>
      </c>
      <c r="L440" s="160">
        <v>0</v>
      </c>
      <c r="M440" s="74" t="s">
        <v>348</v>
      </c>
      <c r="N440" s="80">
        <v>2</v>
      </c>
    </row>
    <row r="441" spans="1:14" ht="21.95" customHeight="1">
      <c r="A441" s="71">
        <v>435</v>
      </c>
      <c r="B441" s="167" t="s">
        <v>468</v>
      </c>
      <c r="C441" s="163" t="s">
        <v>89</v>
      </c>
      <c r="D441" s="75" t="s">
        <v>115</v>
      </c>
      <c r="E441" s="75" t="s">
        <v>67</v>
      </c>
      <c r="F441" s="122" t="s">
        <v>321</v>
      </c>
      <c r="G441" s="75" t="s">
        <v>487</v>
      </c>
      <c r="H441" s="75" t="s">
        <v>333</v>
      </c>
      <c r="I441" s="157" t="s">
        <v>337</v>
      </c>
      <c r="J441" s="75" t="s">
        <v>493</v>
      </c>
      <c r="K441" s="77">
        <v>16</v>
      </c>
      <c r="L441" s="160">
        <v>0</v>
      </c>
      <c r="M441" s="74" t="s">
        <v>348</v>
      </c>
      <c r="N441" s="80">
        <v>2</v>
      </c>
    </row>
    <row r="442" spans="1:14" ht="21.95" customHeight="1">
      <c r="A442" s="74">
        <v>436</v>
      </c>
      <c r="B442" s="167" t="s">
        <v>469</v>
      </c>
      <c r="C442" s="163" t="s">
        <v>89</v>
      </c>
      <c r="D442" s="75" t="s">
        <v>115</v>
      </c>
      <c r="E442" s="75" t="s">
        <v>67</v>
      </c>
      <c r="F442" s="122" t="s">
        <v>321</v>
      </c>
      <c r="G442" s="75" t="s">
        <v>487</v>
      </c>
      <c r="H442" s="75" t="s">
        <v>333</v>
      </c>
      <c r="I442" s="157" t="s">
        <v>337</v>
      </c>
      <c r="J442" s="75" t="s">
        <v>493</v>
      </c>
      <c r="K442" s="77">
        <v>16</v>
      </c>
      <c r="L442" s="160">
        <v>0</v>
      </c>
      <c r="M442" s="74" t="s">
        <v>348</v>
      </c>
      <c r="N442" s="80">
        <v>2</v>
      </c>
    </row>
    <row r="443" spans="1:14" ht="21.95" customHeight="1">
      <c r="A443" s="71">
        <v>437</v>
      </c>
      <c r="B443" s="167" t="s">
        <v>470</v>
      </c>
      <c r="C443" s="163" t="s">
        <v>89</v>
      </c>
      <c r="D443" s="75" t="s">
        <v>115</v>
      </c>
      <c r="E443" s="75" t="s">
        <v>67</v>
      </c>
      <c r="F443" s="122" t="s">
        <v>321</v>
      </c>
      <c r="G443" s="75" t="s">
        <v>487</v>
      </c>
      <c r="H443" s="75" t="s">
        <v>333</v>
      </c>
      <c r="I443" s="157" t="s">
        <v>337</v>
      </c>
      <c r="J443" s="75" t="s">
        <v>493</v>
      </c>
      <c r="K443" s="77">
        <v>16</v>
      </c>
      <c r="L443" s="160">
        <v>0</v>
      </c>
      <c r="M443" s="74" t="s">
        <v>348</v>
      </c>
      <c r="N443" s="80">
        <v>2</v>
      </c>
    </row>
    <row r="444" spans="1:14" ht="21.95" customHeight="1">
      <c r="A444" s="74">
        <v>438</v>
      </c>
      <c r="B444" s="167" t="s">
        <v>471</v>
      </c>
      <c r="C444" s="163" t="s">
        <v>89</v>
      </c>
      <c r="D444" s="75" t="s">
        <v>115</v>
      </c>
      <c r="E444" s="75" t="s">
        <v>67</v>
      </c>
      <c r="F444" s="122" t="s">
        <v>321</v>
      </c>
      <c r="G444" s="75" t="s">
        <v>487</v>
      </c>
      <c r="H444" s="75" t="s">
        <v>333</v>
      </c>
      <c r="I444" s="157" t="s">
        <v>337</v>
      </c>
      <c r="J444" s="75" t="s">
        <v>493</v>
      </c>
      <c r="K444" s="77">
        <v>16</v>
      </c>
      <c r="L444" s="160">
        <v>0</v>
      </c>
      <c r="M444" s="74" t="s">
        <v>348</v>
      </c>
      <c r="N444" s="80">
        <v>2</v>
      </c>
    </row>
    <row r="445" spans="1:14" ht="21.95" customHeight="1">
      <c r="A445" s="71">
        <v>439</v>
      </c>
      <c r="B445" s="167" t="s">
        <v>472</v>
      </c>
      <c r="C445" s="163" t="s">
        <v>89</v>
      </c>
      <c r="D445" s="75" t="s">
        <v>115</v>
      </c>
      <c r="E445" s="75" t="s">
        <v>67</v>
      </c>
      <c r="F445" s="122" t="s">
        <v>321</v>
      </c>
      <c r="G445" s="75" t="s">
        <v>487</v>
      </c>
      <c r="H445" s="75" t="s">
        <v>333</v>
      </c>
      <c r="I445" s="157" t="s">
        <v>337</v>
      </c>
      <c r="J445" s="75" t="s">
        <v>493</v>
      </c>
      <c r="K445" s="77">
        <v>16</v>
      </c>
      <c r="L445" s="160">
        <v>0</v>
      </c>
      <c r="M445" s="74" t="s">
        <v>348</v>
      </c>
      <c r="N445" s="80">
        <v>2</v>
      </c>
    </row>
    <row r="446" spans="1:14" ht="21.95" customHeight="1">
      <c r="A446" s="74">
        <v>440</v>
      </c>
      <c r="B446" s="124" t="s">
        <v>473</v>
      </c>
      <c r="C446" s="163" t="s">
        <v>89</v>
      </c>
      <c r="D446" s="75" t="s">
        <v>115</v>
      </c>
      <c r="E446" s="75" t="s">
        <v>67</v>
      </c>
      <c r="F446" s="122" t="s">
        <v>321</v>
      </c>
      <c r="G446" s="75" t="s">
        <v>487</v>
      </c>
      <c r="H446" s="75" t="s">
        <v>333</v>
      </c>
      <c r="I446" s="157" t="s">
        <v>337</v>
      </c>
      <c r="J446" s="75" t="s">
        <v>493</v>
      </c>
      <c r="K446" s="77">
        <v>16</v>
      </c>
      <c r="L446" s="160">
        <v>0</v>
      </c>
      <c r="M446" s="74" t="s">
        <v>348</v>
      </c>
      <c r="N446" s="80">
        <v>2</v>
      </c>
    </row>
    <row r="447" spans="1:14" ht="21.95" customHeight="1">
      <c r="A447" s="71">
        <v>441</v>
      </c>
      <c r="B447" s="124" t="s">
        <v>474</v>
      </c>
      <c r="C447" s="163" t="s">
        <v>89</v>
      </c>
      <c r="D447" s="75" t="s">
        <v>115</v>
      </c>
      <c r="E447" s="75" t="s">
        <v>67</v>
      </c>
      <c r="F447" s="122" t="s">
        <v>321</v>
      </c>
      <c r="G447" s="75" t="s">
        <v>487</v>
      </c>
      <c r="H447" s="75" t="s">
        <v>333</v>
      </c>
      <c r="I447" s="157" t="s">
        <v>337</v>
      </c>
      <c r="J447" s="75" t="s">
        <v>493</v>
      </c>
      <c r="K447" s="77">
        <v>16</v>
      </c>
      <c r="L447" s="160">
        <v>0</v>
      </c>
      <c r="M447" s="74" t="s">
        <v>348</v>
      </c>
      <c r="N447" s="80">
        <v>2</v>
      </c>
    </row>
    <row r="448" spans="1:14" ht="21.95" customHeight="1">
      <c r="A448" s="74">
        <v>442</v>
      </c>
      <c r="B448" s="124" t="s">
        <v>270</v>
      </c>
      <c r="C448" s="163" t="s">
        <v>89</v>
      </c>
      <c r="D448" s="75" t="s">
        <v>115</v>
      </c>
      <c r="E448" s="75" t="s">
        <v>67</v>
      </c>
      <c r="F448" s="122" t="s">
        <v>321</v>
      </c>
      <c r="G448" s="75" t="s">
        <v>487</v>
      </c>
      <c r="H448" s="75" t="s">
        <v>333</v>
      </c>
      <c r="I448" s="157" t="s">
        <v>337</v>
      </c>
      <c r="J448" s="75" t="s">
        <v>493</v>
      </c>
      <c r="K448" s="77">
        <v>16</v>
      </c>
      <c r="L448" s="160">
        <v>0</v>
      </c>
      <c r="M448" s="74" t="s">
        <v>348</v>
      </c>
      <c r="N448" s="80">
        <v>2</v>
      </c>
    </row>
    <row r="449" spans="1:14" ht="21.95" customHeight="1">
      <c r="A449" s="71">
        <v>443</v>
      </c>
      <c r="B449" s="124" t="s">
        <v>269</v>
      </c>
      <c r="C449" s="163" t="s">
        <v>89</v>
      </c>
      <c r="D449" s="75" t="s">
        <v>115</v>
      </c>
      <c r="E449" s="75" t="s">
        <v>67</v>
      </c>
      <c r="F449" s="122" t="s">
        <v>321</v>
      </c>
      <c r="G449" s="75" t="s">
        <v>487</v>
      </c>
      <c r="H449" s="75" t="s">
        <v>333</v>
      </c>
      <c r="I449" s="157" t="s">
        <v>337</v>
      </c>
      <c r="J449" s="75" t="s">
        <v>493</v>
      </c>
      <c r="K449" s="77">
        <v>16</v>
      </c>
      <c r="L449" s="160">
        <v>0</v>
      </c>
      <c r="M449" s="74" t="s">
        <v>348</v>
      </c>
      <c r="N449" s="80">
        <v>2</v>
      </c>
    </row>
    <row r="450" spans="1:14" ht="21.95" customHeight="1">
      <c r="A450" s="74">
        <v>444</v>
      </c>
      <c r="B450" s="124" t="s">
        <v>475</v>
      </c>
      <c r="C450" s="163" t="s">
        <v>89</v>
      </c>
      <c r="D450" s="75" t="s">
        <v>115</v>
      </c>
      <c r="E450" s="75" t="s">
        <v>67</v>
      </c>
      <c r="F450" s="122" t="s">
        <v>321</v>
      </c>
      <c r="G450" s="75" t="s">
        <v>487</v>
      </c>
      <c r="H450" s="75" t="s">
        <v>333</v>
      </c>
      <c r="I450" s="157" t="s">
        <v>337</v>
      </c>
      <c r="J450" s="75" t="s">
        <v>493</v>
      </c>
      <c r="K450" s="77">
        <v>16</v>
      </c>
      <c r="L450" s="160">
        <v>0</v>
      </c>
      <c r="M450" s="74" t="s">
        <v>348</v>
      </c>
      <c r="N450" s="80">
        <v>2</v>
      </c>
    </row>
    <row r="451" spans="1:14" ht="21.95" customHeight="1">
      <c r="A451" s="71">
        <v>445</v>
      </c>
      <c r="B451" s="124" t="s">
        <v>476</v>
      </c>
      <c r="C451" s="163" t="s">
        <v>89</v>
      </c>
      <c r="D451" s="75" t="s">
        <v>115</v>
      </c>
      <c r="E451" s="75" t="s">
        <v>67</v>
      </c>
      <c r="F451" s="122" t="s">
        <v>321</v>
      </c>
      <c r="G451" s="75" t="s">
        <v>487</v>
      </c>
      <c r="H451" s="75" t="s">
        <v>333</v>
      </c>
      <c r="I451" s="157" t="s">
        <v>337</v>
      </c>
      <c r="J451" s="75" t="s">
        <v>493</v>
      </c>
      <c r="K451" s="77">
        <v>16</v>
      </c>
      <c r="L451" s="160">
        <v>0</v>
      </c>
      <c r="M451" s="74" t="s">
        <v>348</v>
      </c>
      <c r="N451" s="80">
        <v>2</v>
      </c>
    </row>
    <row r="452" spans="1:14" ht="21.95" customHeight="1">
      <c r="A452" s="74">
        <v>446</v>
      </c>
      <c r="B452" s="124" t="s">
        <v>477</v>
      </c>
      <c r="C452" s="163" t="s">
        <v>89</v>
      </c>
      <c r="D452" s="75" t="s">
        <v>115</v>
      </c>
      <c r="E452" s="75" t="s">
        <v>67</v>
      </c>
      <c r="F452" s="122" t="s">
        <v>321</v>
      </c>
      <c r="G452" s="75" t="s">
        <v>487</v>
      </c>
      <c r="H452" s="75" t="s">
        <v>333</v>
      </c>
      <c r="I452" s="157" t="s">
        <v>337</v>
      </c>
      <c r="J452" s="75" t="s">
        <v>493</v>
      </c>
      <c r="K452" s="77">
        <v>16</v>
      </c>
      <c r="L452" s="160">
        <v>0</v>
      </c>
      <c r="M452" s="74" t="s">
        <v>348</v>
      </c>
      <c r="N452" s="80">
        <v>2</v>
      </c>
    </row>
    <row r="453" spans="1:14" ht="21.95" customHeight="1">
      <c r="A453" s="71">
        <v>447</v>
      </c>
      <c r="B453" s="124" t="s">
        <v>478</v>
      </c>
      <c r="C453" s="163" t="s">
        <v>89</v>
      </c>
      <c r="D453" s="75" t="s">
        <v>115</v>
      </c>
      <c r="E453" s="75" t="s">
        <v>67</v>
      </c>
      <c r="F453" s="122" t="s">
        <v>321</v>
      </c>
      <c r="G453" s="75" t="s">
        <v>487</v>
      </c>
      <c r="H453" s="75" t="s">
        <v>333</v>
      </c>
      <c r="I453" s="157" t="s">
        <v>337</v>
      </c>
      <c r="J453" s="75" t="s">
        <v>493</v>
      </c>
      <c r="K453" s="77">
        <v>16</v>
      </c>
      <c r="L453" s="160">
        <v>0</v>
      </c>
      <c r="M453" s="74" t="s">
        <v>348</v>
      </c>
      <c r="N453" s="80">
        <v>2</v>
      </c>
    </row>
    <row r="454" spans="1:14" ht="21.95" customHeight="1">
      <c r="A454" s="74">
        <v>448</v>
      </c>
      <c r="B454" s="168" t="s">
        <v>479</v>
      </c>
      <c r="C454" s="163" t="s">
        <v>89</v>
      </c>
      <c r="D454" s="75" t="s">
        <v>115</v>
      </c>
      <c r="E454" s="75" t="s">
        <v>67</v>
      </c>
      <c r="F454" s="122" t="s">
        <v>321</v>
      </c>
      <c r="G454" s="75" t="s">
        <v>487</v>
      </c>
      <c r="H454" s="75" t="s">
        <v>333</v>
      </c>
      <c r="I454" s="157" t="s">
        <v>337</v>
      </c>
      <c r="J454" s="75" t="s">
        <v>493</v>
      </c>
      <c r="K454" s="77">
        <v>16</v>
      </c>
      <c r="L454" s="160">
        <v>0</v>
      </c>
      <c r="M454" s="74" t="s">
        <v>348</v>
      </c>
      <c r="N454" s="80">
        <v>2</v>
      </c>
    </row>
    <row r="455" spans="1:14" ht="21.95" customHeight="1">
      <c r="A455" s="71">
        <v>449</v>
      </c>
      <c r="B455" s="168" t="s">
        <v>480</v>
      </c>
      <c r="C455" s="163" t="s">
        <v>89</v>
      </c>
      <c r="D455" s="75" t="s">
        <v>115</v>
      </c>
      <c r="E455" s="75" t="s">
        <v>67</v>
      </c>
      <c r="F455" s="122" t="s">
        <v>321</v>
      </c>
      <c r="G455" s="75" t="s">
        <v>487</v>
      </c>
      <c r="H455" s="75" t="s">
        <v>333</v>
      </c>
      <c r="I455" s="157" t="s">
        <v>337</v>
      </c>
      <c r="J455" s="75" t="s">
        <v>493</v>
      </c>
      <c r="K455" s="77">
        <v>16</v>
      </c>
      <c r="L455" s="160">
        <v>0</v>
      </c>
      <c r="M455" s="74" t="s">
        <v>348</v>
      </c>
      <c r="N455" s="80">
        <v>2</v>
      </c>
    </row>
    <row r="456" spans="1:14" ht="21.95" customHeight="1">
      <c r="A456" s="74">
        <v>450</v>
      </c>
      <c r="B456" s="163" t="s">
        <v>522</v>
      </c>
      <c r="C456" s="163" t="s">
        <v>89</v>
      </c>
      <c r="D456" s="75" t="s">
        <v>115</v>
      </c>
      <c r="E456" s="75" t="s">
        <v>67</v>
      </c>
      <c r="F456" s="122" t="s">
        <v>321</v>
      </c>
      <c r="G456" s="75" t="s">
        <v>487</v>
      </c>
      <c r="H456" s="75" t="s">
        <v>333</v>
      </c>
      <c r="I456" s="157" t="s">
        <v>337</v>
      </c>
      <c r="J456" s="75" t="s">
        <v>493</v>
      </c>
      <c r="K456" s="77">
        <v>16</v>
      </c>
      <c r="L456" s="160">
        <v>0</v>
      </c>
      <c r="M456" s="74" t="s">
        <v>348</v>
      </c>
      <c r="N456" s="80">
        <v>2</v>
      </c>
    </row>
    <row r="457" spans="1:14" ht="21.95" customHeight="1">
      <c r="A457" s="71">
        <v>451</v>
      </c>
      <c r="B457" s="169" t="s">
        <v>523</v>
      </c>
      <c r="C457" s="163" t="s">
        <v>89</v>
      </c>
      <c r="D457" s="75" t="s">
        <v>115</v>
      </c>
      <c r="E457" s="75" t="s">
        <v>67</v>
      </c>
      <c r="F457" s="122" t="s">
        <v>321</v>
      </c>
      <c r="G457" s="75" t="s">
        <v>487</v>
      </c>
      <c r="H457" s="75" t="s">
        <v>333</v>
      </c>
      <c r="I457" s="157" t="s">
        <v>337</v>
      </c>
      <c r="J457" s="75" t="s">
        <v>493</v>
      </c>
      <c r="K457" s="77">
        <v>16</v>
      </c>
      <c r="L457" s="160">
        <v>0</v>
      </c>
      <c r="M457" s="74" t="s">
        <v>348</v>
      </c>
      <c r="N457" s="80">
        <v>2</v>
      </c>
    </row>
    <row r="458" spans="1:14" ht="21.95" customHeight="1">
      <c r="A458" s="74">
        <v>452</v>
      </c>
      <c r="B458" s="124" t="s">
        <v>481</v>
      </c>
      <c r="C458" s="163" t="s">
        <v>89</v>
      </c>
      <c r="D458" s="75" t="s">
        <v>115</v>
      </c>
      <c r="E458" s="75" t="s">
        <v>67</v>
      </c>
      <c r="F458" s="122" t="s">
        <v>321</v>
      </c>
      <c r="G458" s="75" t="s">
        <v>487</v>
      </c>
      <c r="H458" s="75" t="s">
        <v>333</v>
      </c>
      <c r="I458" s="157" t="s">
        <v>337</v>
      </c>
      <c r="J458" s="75" t="s">
        <v>493</v>
      </c>
      <c r="K458" s="77">
        <v>16</v>
      </c>
      <c r="L458" s="160">
        <v>0</v>
      </c>
      <c r="M458" s="74" t="s">
        <v>348</v>
      </c>
      <c r="N458" s="80">
        <v>2</v>
      </c>
    </row>
    <row r="459" spans="1:14" ht="21.95" customHeight="1">
      <c r="A459" s="71">
        <v>453</v>
      </c>
      <c r="B459" s="79" t="s">
        <v>484</v>
      </c>
      <c r="C459" s="232" t="s">
        <v>82</v>
      </c>
      <c r="D459" s="75" t="s">
        <v>115</v>
      </c>
      <c r="E459" s="75" t="s">
        <v>53</v>
      </c>
      <c r="F459" s="75" t="s">
        <v>490</v>
      </c>
      <c r="G459" s="75" t="s">
        <v>77</v>
      </c>
      <c r="H459" s="75" t="s">
        <v>78</v>
      </c>
      <c r="I459" s="74" t="s">
        <v>338</v>
      </c>
      <c r="J459" s="75" t="s">
        <v>568</v>
      </c>
      <c r="K459" s="77">
        <v>3</v>
      </c>
      <c r="L459" s="160">
        <v>0</v>
      </c>
      <c r="M459" s="74" t="s">
        <v>348</v>
      </c>
      <c r="N459" s="80">
        <v>2</v>
      </c>
    </row>
    <row r="460" spans="1:14" ht="21.95" customHeight="1">
      <c r="A460" s="74">
        <v>454</v>
      </c>
      <c r="B460" s="79" t="s">
        <v>138</v>
      </c>
      <c r="C460" s="232" t="s">
        <v>66</v>
      </c>
      <c r="D460" s="75" t="s">
        <v>115</v>
      </c>
      <c r="E460" s="75" t="s">
        <v>53</v>
      </c>
      <c r="F460" s="75" t="s">
        <v>490</v>
      </c>
      <c r="G460" s="75" t="s">
        <v>77</v>
      </c>
      <c r="H460" s="75" t="s">
        <v>78</v>
      </c>
      <c r="I460" s="74" t="s">
        <v>338</v>
      </c>
      <c r="J460" s="75" t="s">
        <v>568</v>
      </c>
      <c r="K460" s="77">
        <v>3</v>
      </c>
      <c r="L460" s="160">
        <v>0</v>
      </c>
      <c r="M460" s="74" t="s">
        <v>348</v>
      </c>
      <c r="N460" s="80">
        <v>2</v>
      </c>
    </row>
    <row r="461" spans="1:14" ht="21.95" customHeight="1">
      <c r="A461" s="71">
        <v>455</v>
      </c>
      <c r="B461" s="79" t="s">
        <v>488</v>
      </c>
      <c r="C461" s="232" t="s">
        <v>85</v>
      </c>
      <c r="D461" s="75" t="s">
        <v>115</v>
      </c>
      <c r="E461" s="75" t="s">
        <v>53</v>
      </c>
      <c r="F461" s="75" t="s">
        <v>490</v>
      </c>
      <c r="G461" s="75" t="s">
        <v>77</v>
      </c>
      <c r="H461" s="75" t="s">
        <v>78</v>
      </c>
      <c r="I461" s="74" t="s">
        <v>338</v>
      </c>
      <c r="J461" s="75" t="s">
        <v>568</v>
      </c>
      <c r="K461" s="77">
        <v>3</v>
      </c>
      <c r="L461" s="160">
        <v>0</v>
      </c>
      <c r="M461" s="74" t="s">
        <v>348</v>
      </c>
      <c r="N461" s="80">
        <v>2</v>
      </c>
    </row>
    <row r="462" spans="1:14" ht="21.95" customHeight="1">
      <c r="A462" s="74">
        <v>456</v>
      </c>
      <c r="B462" s="79" t="s">
        <v>202</v>
      </c>
      <c r="C462" s="232" t="s">
        <v>94</v>
      </c>
      <c r="D462" s="75" t="s">
        <v>115</v>
      </c>
      <c r="E462" s="75" t="s">
        <v>67</v>
      </c>
      <c r="F462" s="75" t="s">
        <v>490</v>
      </c>
      <c r="G462" s="75" t="s">
        <v>77</v>
      </c>
      <c r="H462" s="75" t="s">
        <v>78</v>
      </c>
      <c r="I462" s="74" t="s">
        <v>338</v>
      </c>
      <c r="J462" s="75" t="s">
        <v>568</v>
      </c>
      <c r="K462" s="77">
        <v>3</v>
      </c>
      <c r="L462" s="160">
        <v>0</v>
      </c>
      <c r="M462" s="74" t="s">
        <v>348</v>
      </c>
      <c r="N462" s="80">
        <v>2</v>
      </c>
    </row>
    <row r="463" spans="1:14" ht="21.95" customHeight="1">
      <c r="A463" s="71">
        <v>457</v>
      </c>
      <c r="B463" s="79" t="s">
        <v>188</v>
      </c>
      <c r="C463" s="232" t="s">
        <v>94</v>
      </c>
      <c r="D463" s="75" t="s">
        <v>115</v>
      </c>
      <c r="E463" s="75" t="s">
        <v>67</v>
      </c>
      <c r="F463" s="75" t="s">
        <v>490</v>
      </c>
      <c r="G463" s="75" t="s">
        <v>77</v>
      </c>
      <c r="H463" s="75" t="s">
        <v>78</v>
      </c>
      <c r="I463" s="74" t="s">
        <v>338</v>
      </c>
      <c r="J463" s="75" t="s">
        <v>568</v>
      </c>
      <c r="K463" s="77">
        <v>3</v>
      </c>
      <c r="L463" s="160">
        <v>0</v>
      </c>
      <c r="M463" s="74" t="s">
        <v>348</v>
      </c>
      <c r="N463" s="80">
        <v>2</v>
      </c>
    </row>
    <row r="464" spans="1:14" ht="21.95" customHeight="1">
      <c r="A464" s="74">
        <v>458</v>
      </c>
      <c r="B464" s="79" t="s">
        <v>194</v>
      </c>
      <c r="C464" s="232" t="s">
        <v>94</v>
      </c>
      <c r="D464" s="75" t="s">
        <v>115</v>
      </c>
      <c r="E464" s="75" t="s">
        <v>67</v>
      </c>
      <c r="F464" s="75" t="s">
        <v>490</v>
      </c>
      <c r="G464" s="75" t="s">
        <v>77</v>
      </c>
      <c r="H464" s="75" t="s">
        <v>78</v>
      </c>
      <c r="I464" s="74" t="s">
        <v>338</v>
      </c>
      <c r="J464" s="75" t="s">
        <v>568</v>
      </c>
      <c r="K464" s="77">
        <v>3</v>
      </c>
      <c r="L464" s="160">
        <v>0</v>
      </c>
      <c r="M464" s="74" t="s">
        <v>348</v>
      </c>
      <c r="N464" s="80">
        <v>2</v>
      </c>
    </row>
    <row r="465" spans="1:14" ht="21.95" customHeight="1">
      <c r="A465" s="71">
        <v>459</v>
      </c>
      <c r="B465" s="79" t="s">
        <v>253</v>
      </c>
      <c r="C465" s="232" t="s">
        <v>94</v>
      </c>
      <c r="D465" s="75" t="s">
        <v>115</v>
      </c>
      <c r="E465" s="75" t="s">
        <v>67</v>
      </c>
      <c r="F465" s="75" t="s">
        <v>490</v>
      </c>
      <c r="G465" s="75" t="s">
        <v>77</v>
      </c>
      <c r="H465" s="75" t="s">
        <v>78</v>
      </c>
      <c r="I465" s="74" t="s">
        <v>338</v>
      </c>
      <c r="J465" s="75" t="s">
        <v>568</v>
      </c>
      <c r="K465" s="77">
        <v>3</v>
      </c>
      <c r="L465" s="160">
        <v>0</v>
      </c>
      <c r="M465" s="74" t="s">
        <v>348</v>
      </c>
      <c r="N465" s="80">
        <v>2</v>
      </c>
    </row>
    <row r="466" spans="1:14" ht="21.95" customHeight="1">
      <c r="A466" s="74">
        <v>460</v>
      </c>
      <c r="B466" s="79" t="s">
        <v>181</v>
      </c>
      <c r="C466" s="232" t="s">
        <v>94</v>
      </c>
      <c r="D466" s="75" t="s">
        <v>115</v>
      </c>
      <c r="E466" s="75" t="s">
        <v>67</v>
      </c>
      <c r="F466" s="75" t="s">
        <v>490</v>
      </c>
      <c r="G466" s="75" t="s">
        <v>77</v>
      </c>
      <c r="H466" s="75" t="s">
        <v>78</v>
      </c>
      <c r="I466" s="74" t="s">
        <v>338</v>
      </c>
      <c r="J466" s="75" t="s">
        <v>568</v>
      </c>
      <c r="K466" s="77">
        <v>3</v>
      </c>
      <c r="L466" s="160">
        <v>0</v>
      </c>
      <c r="M466" s="74" t="s">
        <v>348</v>
      </c>
      <c r="N466" s="80">
        <v>2</v>
      </c>
    </row>
    <row r="467" spans="1:14" ht="21.95" customHeight="1">
      <c r="A467" s="71">
        <v>461</v>
      </c>
      <c r="B467" s="79" t="s">
        <v>489</v>
      </c>
      <c r="C467" s="232" t="s">
        <v>94</v>
      </c>
      <c r="D467" s="75" t="s">
        <v>115</v>
      </c>
      <c r="E467" s="75" t="s">
        <v>67</v>
      </c>
      <c r="F467" s="75" t="s">
        <v>490</v>
      </c>
      <c r="G467" s="75" t="s">
        <v>77</v>
      </c>
      <c r="H467" s="75" t="s">
        <v>78</v>
      </c>
      <c r="I467" s="74" t="s">
        <v>338</v>
      </c>
      <c r="J467" s="75" t="s">
        <v>568</v>
      </c>
      <c r="K467" s="77">
        <v>3</v>
      </c>
      <c r="L467" s="160">
        <v>0</v>
      </c>
      <c r="M467" s="74" t="s">
        <v>348</v>
      </c>
      <c r="N467" s="80">
        <v>2</v>
      </c>
    </row>
    <row r="468" spans="1:14" ht="21.95" customHeight="1">
      <c r="A468" s="74">
        <v>462</v>
      </c>
      <c r="B468" s="79" t="s">
        <v>176</v>
      </c>
      <c r="C468" s="232" t="s">
        <v>94</v>
      </c>
      <c r="D468" s="75" t="s">
        <v>115</v>
      </c>
      <c r="E468" s="75" t="s">
        <v>67</v>
      </c>
      <c r="F468" s="75" t="s">
        <v>490</v>
      </c>
      <c r="G468" s="75" t="s">
        <v>77</v>
      </c>
      <c r="H468" s="75" t="s">
        <v>78</v>
      </c>
      <c r="I468" s="74" t="s">
        <v>338</v>
      </c>
      <c r="J468" s="75" t="s">
        <v>568</v>
      </c>
      <c r="K468" s="77">
        <v>3</v>
      </c>
      <c r="L468" s="160">
        <v>0</v>
      </c>
      <c r="M468" s="74" t="s">
        <v>348</v>
      </c>
      <c r="N468" s="80">
        <v>2</v>
      </c>
    </row>
    <row r="469" spans="1:14" ht="21.95" customHeight="1">
      <c r="A469" s="71">
        <v>463</v>
      </c>
      <c r="B469" s="79" t="s">
        <v>168</v>
      </c>
      <c r="C469" s="232" t="s">
        <v>94</v>
      </c>
      <c r="D469" s="75" t="s">
        <v>115</v>
      </c>
      <c r="E469" s="75" t="s">
        <v>67</v>
      </c>
      <c r="F469" s="75" t="s">
        <v>490</v>
      </c>
      <c r="G469" s="75" t="s">
        <v>77</v>
      </c>
      <c r="H469" s="75" t="s">
        <v>78</v>
      </c>
      <c r="I469" s="74" t="s">
        <v>338</v>
      </c>
      <c r="J469" s="75" t="s">
        <v>568</v>
      </c>
      <c r="K469" s="77">
        <v>3</v>
      </c>
      <c r="L469" s="160">
        <v>0</v>
      </c>
      <c r="M469" s="74" t="s">
        <v>348</v>
      </c>
      <c r="N469" s="80">
        <v>2</v>
      </c>
    </row>
    <row r="470" spans="1:14" ht="21.95" customHeight="1">
      <c r="A470" s="74">
        <v>464</v>
      </c>
      <c r="B470" s="79" t="s">
        <v>564</v>
      </c>
      <c r="C470" s="232" t="s">
        <v>85</v>
      </c>
      <c r="D470" s="75" t="s">
        <v>112</v>
      </c>
      <c r="E470" s="75" t="s">
        <v>53</v>
      </c>
      <c r="F470" s="75" t="s">
        <v>490</v>
      </c>
      <c r="G470" s="75" t="s">
        <v>77</v>
      </c>
      <c r="H470" s="75" t="s">
        <v>78</v>
      </c>
      <c r="I470" s="74" t="s">
        <v>338</v>
      </c>
      <c r="J470" s="75" t="s">
        <v>568</v>
      </c>
      <c r="K470" s="77">
        <v>3</v>
      </c>
      <c r="L470" s="160">
        <v>0</v>
      </c>
      <c r="M470" s="74" t="s">
        <v>348</v>
      </c>
      <c r="N470" s="80">
        <v>2</v>
      </c>
    </row>
    <row r="471" spans="1:14" ht="21.95" customHeight="1">
      <c r="A471" s="71">
        <v>465</v>
      </c>
      <c r="B471" s="79" t="s">
        <v>565</v>
      </c>
      <c r="C471" s="232" t="s">
        <v>85</v>
      </c>
      <c r="D471" s="75" t="s">
        <v>112</v>
      </c>
      <c r="E471" s="75" t="s">
        <v>53</v>
      </c>
      <c r="F471" s="75" t="s">
        <v>490</v>
      </c>
      <c r="G471" s="75" t="s">
        <v>77</v>
      </c>
      <c r="H471" s="75" t="s">
        <v>78</v>
      </c>
      <c r="I471" s="74" t="s">
        <v>338</v>
      </c>
      <c r="J471" s="75" t="s">
        <v>568</v>
      </c>
      <c r="K471" s="77">
        <v>3</v>
      </c>
      <c r="L471" s="160">
        <v>0</v>
      </c>
      <c r="M471" s="74" t="s">
        <v>348</v>
      </c>
      <c r="N471" s="80">
        <v>2</v>
      </c>
    </row>
    <row r="472" spans="1:14" ht="21.95" customHeight="1">
      <c r="A472" s="74">
        <v>466</v>
      </c>
      <c r="B472" s="79" t="s">
        <v>566</v>
      </c>
      <c r="C472" s="232" t="s">
        <v>85</v>
      </c>
      <c r="D472" s="75" t="s">
        <v>112</v>
      </c>
      <c r="E472" s="75" t="s">
        <v>53</v>
      </c>
      <c r="F472" s="75" t="s">
        <v>490</v>
      </c>
      <c r="G472" s="75" t="s">
        <v>77</v>
      </c>
      <c r="H472" s="75" t="s">
        <v>78</v>
      </c>
      <c r="I472" s="74" t="s">
        <v>338</v>
      </c>
      <c r="J472" s="75" t="s">
        <v>568</v>
      </c>
      <c r="K472" s="77">
        <v>3</v>
      </c>
      <c r="L472" s="160">
        <v>0</v>
      </c>
      <c r="M472" s="74" t="s">
        <v>348</v>
      </c>
      <c r="N472" s="80">
        <v>2</v>
      </c>
    </row>
    <row r="473" spans="1:14" ht="21.95" customHeight="1">
      <c r="A473" s="71">
        <v>467</v>
      </c>
      <c r="B473" s="149" t="s">
        <v>567</v>
      </c>
      <c r="C473" s="233" t="s">
        <v>94</v>
      </c>
      <c r="D473" s="149" t="s">
        <v>112</v>
      </c>
      <c r="E473" s="75" t="s">
        <v>67</v>
      </c>
      <c r="F473" s="75" t="s">
        <v>490</v>
      </c>
      <c r="G473" s="75" t="s">
        <v>77</v>
      </c>
      <c r="H473" s="75" t="s">
        <v>78</v>
      </c>
      <c r="I473" s="74" t="s">
        <v>338</v>
      </c>
      <c r="J473" s="75" t="s">
        <v>568</v>
      </c>
      <c r="K473" s="77">
        <v>3</v>
      </c>
      <c r="L473" s="160">
        <v>0</v>
      </c>
      <c r="M473" s="74" t="s">
        <v>348</v>
      </c>
      <c r="N473" s="80">
        <v>2</v>
      </c>
    </row>
    <row r="474" spans="1:14" ht="21.95" customHeight="1">
      <c r="A474" s="74">
        <v>468</v>
      </c>
      <c r="B474" s="149" t="s">
        <v>223</v>
      </c>
      <c r="C474" s="233" t="s">
        <v>82</v>
      </c>
      <c r="D474" s="149" t="s">
        <v>109</v>
      </c>
      <c r="E474" s="75" t="s">
        <v>53</v>
      </c>
      <c r="F474" s="75" t="s">
        <v>490</v>
      </c>
      <c r="G474" s="75" t="s">
        <v>77</v>
      </c>
      <c r="H474" s="75" t="s">
        <v>78</v>
      </c>
      <c r="I474" s="74" t="s">
        <v>338</v>
      </c>
      <c r="J474" s="75" t="s">
        <v>568</v>
      </c>
      <c r="K474" s="77">
        <v>3</v>
      </c>
      <c r="L474" s="160">
        <v>0</v>
      </c>
      <c r="M474" s="74" t="s">
        <v>348</v>
      </c>
      <c r="N474" s="80">
        <v>2</v>
      </c>
    </row>
    <row r="475" spans="1:14" ht="21.95" customHeight="1">
      <c r="A475" s="71">
        <v>469</v>
      </c>
      <c r="B475" s="149" t="s">
        <v>91</v>
      </c>
      <c r="C475" s="233" t="s">
        <v>66</v>
      </c>
      <c r="D475" s="149" t="s">
        <v>83</v>
      </c>
      <c r="E475" s="75" t="s">
        <v>53</v>
      </c>
      <c r="F475" s="75" t="s">
        <v>490</v>
      </c>
      <c r="G475" s="75" t="s">
        <v>77</v>
      </c>
      <c r="H475" s="75" t="s">
        <v>78</v>
      </c>
      <c r="I475" s="74" t="s">
        <v>338</v>
      </c>
      <c r="J475" s="75" t="s">
        <v>568</v>
      </c>
      <c r="K475" s="77">
        <v>3</v>
      </c>
      <c r="L475" s="160">
        <v>0</v>
      </c>
      <c r="M475" s="74" t="s">
        <v>348</v>
      </c>
      <c r="N475" s="80">
        <v>2</v>
      </c>
    </row>
    <row r="476" spans="1:14" ht="21.95" customHeight="1">
      <c r="A476" s="74">
        <v>470</v>
      </c>
      <c r="B476" s="149" t="s">
        <v>105</v>
      </c>
      <c r="C476" s="233" t="s">
        <v>66</v>
      </c>
      <c r="D476" s="149" t="s">
        <v>103</v>
      </c>
      <c r="E476" s="75" t="s">
        <v>53</v>
      </c>
      <c r="F476" s="75" t="s">
        <v>490</v>
      </c>
      <c r="G476" s="75" t="s">
        <v>77</v>
      </c>
      <c r="H476" s="75" t="s">
        <v>78</v>
      </c>
      <c r="I476" s="74" t="s">
        <v>338</v>
      </c>
      <c r="J476" s="75" t="s">
        <v>568</v>
      </c>
      <c r="K476" s="77">
        <v>3</v>
      </c>
      <c r="L476" s="160">
        <v>0</v>
      </c>
      <c r="M476" s="74" t="s">
        <v>348</v>
      </c>
      <c r="N476" s="80">
        <v>2</v>
      </c>
    </row>
    <row r="477" spans="1:14" ht="21.95" customHeight="1">
      <c r="A477" s="71">
        <v>471</v>
      </c>
      <c r="B477" s="149" t="s">
        <v>265</v>
      </c>
      <c r="C477" s="233" t="s">
        <v>89</v>
      </c>
      <c r="D477" s="149" t="s">
        <v>109</v>
      </c>
      <c r="E477" s="75" t="s">
        <v>67</v>
      </c>
      <c r="F477" s="75" t="s">
        <v>490</v>
      </c>
      <c r="G477" s="75" t="s">
        <v>77</v>
      </c>
      <c r="H477" s="75" t="s">
        <v>78</v>
      </c>
      <c r="I477" s="74" t="s">
        <v>338</v>
      </c>
      <c r="J477" s="75" t="s">
        <v>568</v>
      </c>
      <c r="K477" s="77">
        <v>3</v>
      </c>
      <c r="L477" s="160">
        <v>0</v>
      </c>
      <c r="M477" s="74" t="s">
        <v>348</v>
      </c>
      <c r="N477" s="80">
        <v>2</v>
      </c>
    </row>
    <row r="478" spans="1:14" ht="21.95" customHeight="1">
      <c r="A478" s="74">
        <v>472</v>
      </c>
      <c r="B478" s="149" t="s">
        <v>548</v>
      </c>
      <c r="C478" s="233" t="s">
        <v>89</v>
      </c>
      <c r="D478" s="149" t="s">
        <v>109</v>
      </c>
      <c r="E478" s="75" t="s">
        <v>67</v>
      </c>
      <c r="F478" s="75" t="s">
        <v>490</v>
      </c>
      <c r="G478" s="75" t="s">
        <v>77</v>
      </c>
      <c r="H478" s="75" t="s">
        <v>78</v>
      </c>
      <c r="I478" s="74" t="s">
        <v>338</v>
      </c>
      <c r="J478" s="75" t="s">
        <v>568</v>
      </c>
      <c r="K478" s="77">
        <v>3</v>
      </c>
      <c r="L478" s="160">
        <v>0</v>
      </c>
      <c r="M478" s="74" t="s">
        <v>348</v>
      </c>
      <c r="N478" s="80">
        <v>2</v>
      </c>
    </row>
    <row r="479" spans="1:14" ht="21.95" customHeight="1">
      <c r="A479" s="71">
        <v>473</v>
      </c>
      <c r="B479" s="225" t="s">
        <v>483</v>
      </c>
      <c r="C479" s="234" t="s">
        <v>82</v>
      </c>
      <c r="D479" s="72" t="s">
        <v>115</v>
      </c>
      <c r="E479" s="75" t="s">
        <v>53</v>
      </c>
      <c r="F479" s="237" t="s">
        <v>492</v>
      </c>
      <c r="G479" s="75" t="s">
        <v>77</v>
      </c>
      <c r="H479" s="75" t="s">
        <v>78</v>
      </c>
      <c r="I479" s="74" t="s">
        <v>338</v>
      </c>
      <c r="J479" s="75" t="s">
        <v>494</v>
      </c>
      <c r="K479" s="77">
        <v>8</v>
      </c>
      <c r="L479" s="160">
        <v>0</v>
      </c>
      <c r="M479" s="74" t="s">
        <v>348</v>
      </c>
      <c r="N479" s="80">
        <v>2</v>
      </c>
    </row>
    <row r="480" spans="1:14" ht="21.95" customHeight="1">
      <c r="A480" s="74">
        <v>474</v>
      </c>
      <c r="B480" s="79" t="s">
        <v>491</v>
      </c>
      <c r="C480" s="232" t="s">
        <v>85</v>
      </c>
      <c r="D480" s="75" t="s">
        <v>115</v>
      </c>
      <c r="E480" s="75" t="s">
        <v>53</v>
      </c>
      <c r="F480" s="237" t="s">
        <v>492</v>
      </c>
      <c r="G480" s="75" t="s">
        <v>77</v>
      </c>
      <c r="H480" s="75" t="s">
        <v>78</v>
      </c>
      <c r="I480" s="74" t="s">
        <v>338</v>
      </c>
      <c r="J480" s="75" t="s">
        <v>494</v>
      </c>
      <c r="K480" s="77">
        <v>8</v>
      </c>
      <c r="L480" s="160">
        <v>0</v>
      </c>
      <c r="M480" s="74" t="s">
        <v>348</v>
      </c>
      <c r="N480" s="80">
        <v>2</v>
      </c>
    </row>
    <row r="481" spans="1:14" ht="21.95" customHeight="1">
      <c r="A481" s="71">
        <v>475</v>
      </c>
      <c r="B481" s="223" t="s">
        <v>561</v>
      </c>
      <c r="C481" s="232" t="s">
        <v>82</v>
      </c>
      <c r="D481" s="75" t="s">
        <v>109</v>
      </c>
      <c r="E481" s="75" t="s">
        <v>53</v>
      </c>
      <c r="F481" s="75" t="s">
        <v>562</v>
      </c>
      <c r="G481" s="75" t="s">
        <v>77</v>
      </c>
      <c r="H481" s="75" t="s">
        <v>335</v>
      </c>
      <c r="I481" s="74" t="s">
        <v>337</v>
      </c>
      <c r="J481" s="75" t="s">
        <v>563</v>
      </c>
      <c r="K481" s="77">
        <v>3</v>
      </c>
      <c r="L481" s="160">
        <v>0</v>
      </c>
      <c r="M481" s="74" t="s">
        <v>348</v>
      </c>
      <c r="N481" s="80">
        <v>2</v>
      </c>
    </row>
    <row r="482" spans="1:14" ht="21.95" customHeight="1">
      <c r="A482" s="74">
        <v>476</v>
      </c>
      <c r="B482" s="223" t="s">
        <v>81</v>
      </c>
      <c r="C482" s="232" t="s">
        <v>82</v>
      </c>
      <c r="D482" s="75" t="s">
        <v>83</v>
      </c>
      <c r="E482" s="75" t="s">
        <v>53</v>
      </c>
      <c r="F482" s="75" t="s">
        <v>562</v>
      </c>
      <c r="G482" s="75" t="s">
        <v>77</v>
      </c>
      <c r="H482" s="75" t="s">
        <v>335</v>
      </c>
      <c r="I482" s="74" t="s">
        <v>337</v>
      </c>
      <c r="J482" s="75" t="s">
        <v>563</v>
      </c>
      <c r="K482" s="77">
        <v>3</v>
      </c>
      <c r="L482" s="160">
        <v>0</v>
      </c>
      <c r="M482" s="74" t="s">
        <v>348</v>
      </c>
      <c r="N482" s="80">
        <v>2</v>
      </c>
    </row>
    <row r="483" spans="1:14" ht="21.95" customHeight="1">
      <c r="A483" s="71">
        <v>477</v>
      </c>
      <c r="B483" s="223" t="s">
        <v>84</v>
      </c>
      <c r="C483" s="232" t="s">
        <v>85</v>
      </c>
      <c r="D483" s="75" t="s">
        <v>83</v>
      </c>
      <c r="E483" s="75" t="s">
        <v>53</v>
      </c>
      <c r="F483" s="75" t="s">
        <v>562</v>
      </c>
      <c r="G483" s="75" t="s">
        <v>77</v>
      </c>
      <c r="H483" s="75" t="s">
        <v>335</v>
      </c>
      <c r="I483" s="74" t="s">
        <v>337</v>
      </c>
      <c r="J483" s="75" t="s">
        <v>563</v>
      </c>
      <c r="K483" s="77">
        <v>3</v>
      </c>
      <c r="L483" s="160">
        <v>0</v>
      </c>
      <c r="M483" s="74" t="s">
        <v>348</v>
      </c>
      <c r="N483" s="80">
        <v>2</v>
      </c>
    </row>
    <row r="484" spans="1:14" ht="21.95" customHeight="1">
      <c r="A484" s="74">
        <v>478</v>
      </c>
      <c r="B484" s="223" t="s">
        <v>91</v>
      </c>
      <c r="C484" s="232" t="s">
        <v>66</v>
      </c>
      <c r="D484" s="75" t="s">
        <v>83</v>
      </c>
      <c r="E484" s="75" t="s">
        <v>53</v>
      </c>
      <c r="F484" s="75" t="s">
        <v>562</v>
      </c>
      <c r="G484" s="75" t="s">
        <v>77</v>
      </c>
      <c r="H484" s="75" t="s">
        <v>335</v>
      </c>
      <c r="I484" s="74" t="s">
        <v>337</v>
      </c>
      <c r="J484" s="75" t="s">
        <v>563</v>
      </c>
      <c r="K484" s="77">
        <v>3</v>
      </c>
      <c r="L484" s="160">
        <v>0</v>
      </c>
      <c r="M484" s="74" t="s">
        <v>348</v>
      </c>
      <c r="N484" s="80">
        <v>2</v>
      </c>
    </row>
    <row r="485" spans="1:14" ht="21.95" customHeight="1">
      <c r="A485" s="71">
        <v>479</v>
      </c>
      <c r="B485" s="223" t="s">
        <v>93</v>
      </c>
      <c r="C485" s="232" t="s">
        <v>94</v>
      </c>
      <c r="D485" s="75" t="s">
        <v>83</v>
      </c>
      <c r="E485" s="75" t="s">
        <v>67</v>
      </c>
      <c r="F485" s="75" t="s">
        <v>562</v>
      </c>
      <c r="G485" s="75" t="s">
        <v>77</v>
      </c>
      <c r="H485" s="75" t="s">
        <v>335</v>
      </c>
      <c r="I485" s="74" t="s">
        <v>337</v>
      </c>
      <c r="J485" s="75" t="s">
        <v>563</v>
      </c>
      <c r="K485" s="77">
        <v>3</v>
      </c>
      <c r="L485" s="160">
        <v>0</v>
      </c>
      <c r="M485" s="74" t="s">
        <v>348</v>
      </c>
      <c r="N485" s="80">
        <v>2</v>
      </c>
    </row>
    <row r="486" spans="1:14" ht="21.95" customHeight="1">
      <c r="A486" s="74">
        <v>480</v>
      </c>
      <c r="B486" s="223" t="s">
        <v>119</v>
      </c>
      <c r="C486" s="232" t="s">
        <v>87</v>
      </c>
      <c r="D486" s="75" t="s">
        <v>83</v>
      </c>
      <c r="E486" s="75" t="s">
        <v>67</v>
      </c>
      <c r="F486" s="75" t="s">
        <v>562</v>
      </c>
      <c r="G486" s="75" t="s">
        <v>77</v>
      </c>
      <c r="H486" s="75" t="s">
        <v>335</v>
      </c>
      <c r="I486" s="74" t="s">
        <v>337</v>
      </c>
      <c r="J486" s="75" t="s">
        <v>563</v>
      </c>
      <c r="K486" s="77">
        <v>3</v>
      </c>
      <c r="L486" s="160">
        <v>0</v>
      </c>
      <c r="M486" s="74" t="s">
        <v>348</v>
      </c>
      <c r="N486" s="80">
        <v>2</v>
      </c>
    </row>
    <row r="487" spans="1:14" ht="21.95" customHeight="1">
      <c r="A487" s="71">
        <v>481</v>
      </c>
      <c r="B487" s="223" t="s">
        <v>86</v>
      </c>
      <c r="C487" s="232" t="s">
        <v>87</v>
      </c>
      <c r="D487" s="75" t="s">
        <v>83</v>
      </c>
      <c r="E487" s="75" t="s">
        <v>67</v>
      </c>
      <c r="F487" s="75" t="s">
        <v>562</v>
      </c>
      <c r="G487" s="75" t="s">
        <v>77</v>
      </c>
      <c r="H487" s="75" t="s">
        <v>335</v>
      </c>
      <c r="I487" s="74" t="s">
        <v>337</v>
      </c>
      <c r="J487" s="75" t="s">
        <v>563</v>
      </c>
      <c r="K487" s="77">
        <v>3</v>
      </c>
      <c r="L487" s="160">
        <v>0</v>
      </c>
      <c r="M487" s="74" t="s">
        <v>348</v>
      </c>
      <c r="N487" s="80">
        <v>2</v>
      </c>
    </row>
    <row r="488" spans="1:14" ht="21.95" customHeight="1">
      <c r="A488" s="74">
        <v>482</v>
      </c>
      <c r="B488" s="223" t="s">
        <v>266</v>
      </c>
      <c r="C488" s="232" t="s">
        <v>87</v>
      </c>
      <c r="D488" s="75" t="s">
        <v>83</v>
      </c>
      <c r="E488" s="75" t="s">
        <v>67</v>
      </c>
      <c r="F488" s="75" t="s">
        <v>562</v>
      </c>
      <c r="G488" s="75" t="s">
        <v>77</v>
      </c>
      <c r="H488" s="75" t="s">
        <v>335</v>
      </c>
      <c r="I488" s="74" t="s">
        <v>337</v>
      </c>
      <c r="J488" s="75" t="s">
        <v>563</v>
      </c>
      <c r="K488" s="77">
        <v>3</v>
      </c>
      <c r="L488" s="160">
        <v>0</v>
      </c>
      <c r="M488" s="74" t="s">
        <v>348</v>
      </c>
      <c r="N488" s="80">
        <v>2</v>
      </c>
    </row>
    <row r="489" spans="1:14" ht="21.95" customHeight="1">
      <c r="A489" s="71">
        <v>483</v>
      </c>
      <c r="B489" s="224" t="s">
        <v>88</v>
      </c>
      <c r="C489" s="232" t="s">
        <v>89</v>
      </c>
      <c r="D489" s="75" t="s">
        <v>83</v>
      </c>
      <c r="E489" s="75" t="s">
        <v>67</v>
      </c>
      <c r="F489" s="75" t="s">
        <v>562</v>
      </c>
      <c r="G489" s="75" t="s">
        <v>77</v>
      </c>
      <c r="H489" s="75" t="s">
        <v>335</v>
      </c>
      <c r="I489" s="74" t="s">
        <v>337</v>
      </c>
      <c r="J489" s="75" t="s">
        <v>563</v>
      </c>
      <c r="K489" s="77">
        <v>3</v>
      </c>
      <c r="L489" s="160">
        <v>0</v>
      </c>
      <c r="M489" s="74" t="s">
        <v>348</v>
      </c>
      <c r="N489" s="80">
        <v>2</v>
      </c>
    </row>
    <row r="490" spans="1:14" ht="21.95" customHeight="1">
      <c r="A490" s="74">
        <v>484</v>
      </c>
      <c r="B490" s="224" t="s">
        <v>267</v>
      </c>
      <c r="C490" s="232" t="s">
        <v>268</v>
      </c>
      <c r="D490" s="75" t="s">
        <v>83</v>
      </c>
      <c r="E490" s="75" t="s">
        <v>67</v>
      </c>
      <c r="F490" s="75" t="s">
        <v>562</v>
      </c>
      <c r="G490" s="75" t="s">
        <v>77</v>
      </c>
      <c r="H490" s="75" t="s">
        <v>335</v>
      </c>
      <c r="I490" s="74" t="s">
        <v>337</v>
      </c>
      <c r="J490" s="75" t="s">
        <v>563</v>
      </c>
      <c r="K490" s="77">
        <v>3</v>
      </c>
      <c r="L490" s="160">
        <v>0</v>
      </c>
      <c r="M490" s="74" t="s">
        <v>348</v>
      </c>
      <c r="N490" s="80">
        <v>2</v>
      </c>
    </row>
    <row r="491" spans="1:14" ht="21.95" customHeight="1">
      <c r="A491" s="71">
        <v>485</v>
      </c>
      <c r="B491" s="79" t="s">
        <v>288</v>
      </c>
      <c r="C491" s="232" t="s">
        <v>261</v>
      </c>
      <c r="D491" s="75" t="s">
        <v>83</v>
      </c>
      <c r="E491" s="75" t="s">
        <v>67</v>
      </c>
      <c r="F491" s="75" t="s">
        <v>562</v>
      </c>
      <c r="G491" s="75" t="s">
        <v>77</v>
      </c>
      <c r="H491" s="75" t="s">
        <v>335</v>
      </c>
      <c r="I491" s="74" t="s">
        <v>337</v>
      </c>
      <c r="J491" s="75" t="s">
        <v>563</v>
      </c>
      <c r="K491" s="77">
        <v>3</v>
      </c>
      <c r="L491" s="160">
        <v>0</v>
      </c>
      <c r="M491" s="74" t="s">
        <v>348</v>
      </c>
      <c r="N491" s="80">
        <v>2</v>
      </c>
    </row>
    <row r="492" spans="1:14" ht="21.95" customHeight="1">
      <c r="A492" s="74">
        <v>486</v>
      </c>
      <c r="B492" s="79" t="s">
        <v>289</v>
      </c>
      <c r="C492" s="232" t="s">
        <v>272</v>
      </c>
      <c r="D492" s="75" t="s">
        <v>83</v>
      </c>
      <c r="E492" s="75" t="s">
        <v>67</v>
      </c>
      <c r="F492" s="75" t="s">
        <v>562</v>
      </c>
      <c r="G492" s="75" t="s">
        <v>77</v>
      </c>
      <c r="H492" s="75" t="s">
        <v>335</v>
      </c>
      <c r="I492" s="74" t="s">
        <v>337</v>
      </c>
      <c r="J492" s="75" t="s">
        <v>563</v>
      </c>
      <c r="K492" s="77">
        <v>3</v>
      </c>
      <c r="L492" s="160">
        <v>0</v>
      </c>
      <c r="M492" s="74" t="s">
        <v>348</v>
      </c>
      <c r="N492" s="80">
        <v>2</v>
      </c>
    </row>
    <row r="493" spans="1:14" ht="21.95" customHeight="1">
      <c r="A493" s="71">
        <v>487</v>
      </c>
      <c r="B493" s="79" t="s">
        <v>243</v>
      </c>
      <c r="C493" s="232" t="s">
        <v>82</v>
      </c>
      <c r="D493" s="75" t="s">
        <v>109</v>
      </c>
      <c r="E493" s="75" t="s">
        <v>53</v>
      </c>
      <c r="F493" s="226" t="s">
        <v>569</v>
      </c>
      <c r="G493" s="75" t="s">
        <v>77</v>
      </c>
      <c r="H493" s="75" t="s">
        <v>78</v>
      </c>
      <c r="I493" s="74" t="s">
        <v>338</v>
      </c>
      <c r="J493" s="75" t="s">
        <v>571</v>
      </c>
      <c r="K493" s="77">
        <v>6</v>
      </c>
      <c r="L493" s="160">
        <v>0</v>
      </c>
      <c r="M493" s="74" t="s">
        <v>348</v>
      </c>
      <c r="N493" s="80">
        <v>2</v>
      </c>
    </row>
    <row r="494" spans="1:14" ht="21.95" customHeight="1">
      <c r="A494" s="74">
        <v>488</v>
      </c>
      <c r="B494" s="79" t="s">
        <v>111</v>
      </c>
      <c r="C494" s="232" t="s">
        <v>82</v>
      </c>
      <c r="D494" s="75" t="s">
        <v>112</v>
      </c>
      <c r="E494" s="75" t="s">
        <v>53</v>
      </c>
      <c r="F494" s="226" t="s">
        <v>569</v>
      </c>
      <c r="G494" s="75" t="s">
        <v>77</v>
      </c>
      <c r="H494" s="75" t="s">
        <v>78</v>
      </c>
      <c r="I494" s="74" t="s">
        <v>338</v>
      </c>
      <c r="J494" s="75" t="s">
        <v>570</v>
      </c>
      <c r="K494" s="77">
        <v>6</v>
      </c>
      <c r="L494" s="160">
        <v>0</v>
      </c>
      <c r="M494" s="74" t="s">
        <v>348</v>
      </c>
      <c r="N494" s="80">
        <v>2</v>
      </c>
    </row>
    <row r="495" spans="1:14" ht="21.95" customHeight="1">
      <c r="A495" s="71">
        <v>489</v>
      </c>
      <c r="B495" s="79" t="s">
        <v>224</v>
      </c>
      <c r="C495" s="235" t="s">
        <v>498</v>
      </c>
      <c r="D495" s="75"/>
      <c r="E495" s="75" t="s">
        <v>53</v>
      </c>
      <c r="F495" s="226" t="s">
        <v>569</v>
      </c>
      <c r="G495" s="75" t="s">
        <v>77</v>
      </c>
      <c r="H495" s="75" t="s">
        <v>78</v>
      </c>
      <c r="I495" s="74" t="s">
        <v>338</v>
      </c>
      <c r="J495" s="75" t="s">
        <v>572</v>
      </c>
      <c r="K495" s="77">
        <v>6</v>
      </c>
      <c r="L495" s="160">
        <v>0</v>
      </c>
      <c r="M495" s="74" t="s">
        <v>348</v>
      </c>
      <c r="N495" s="80">
        <v>2</v>
      </c>
    </row>
    <row r="496" spans="1:14" ht="21.95" customHeight="1">
      <c r="A496" s="74">
        <v>490</v>
      </c>
      <c r="B496" s="79" t="s">
        <v>483</v>
      </c>
      <c r="C496" s="232" t="s">
        <v>82</v>
      </c>
      <c r="D496" s="75" t="s">
        <v>115</v>
      </c>
      <c r="E496" s="75" t="s">
        <v>53</v>
      </c>
      <c r="F496" s="226" t="s">
        <v>569</v>
      </c>
      <c r="G496" s="75" t="s">
        <v>77</v>
      </c>
      <c r="H496" s="75" t="s">
        <v>78</v>
      </c>
      <c r="I496" s="74" t="s">
        <v>338</v>
      </c>
      <c r="J496" s="75" t="s">
        <v>573</v>
      </c>
      <c r="K496" s="77">
        <v>6</v>
      </c>
      <c r="L496" s="160">
        <v>0</v>
      </c>
      <c r="M496" s="74" t="s">
        <v>348</v>
      </c>
      <c r="N496" s="80">
        <v>2</v>
      </c>
    </row>
    <row r="497" spans="1:14" ht="21.95" customHeight="1">
      <c r="A497" s="71">
        <v>491</v>
      </c>
      <c r="B497" s="79" t="s">
        <v>223</v>
      </c>
      <c r="C497" s="232" t="s">
        <v>82</v>
      </c>
      <c r="D497" s="75" t="s">
        <v>109</v>
      </c>
      <c r="E497" s="75" t="s">
        <v>53</v>
      </c>
      <c r="F497" s="226" t="s">
        <v>569</v>
      </c>
      <c r="G497" s="75" t="s">
        <v>77</v>
      </c>
      <c r="H497" s="75" t="s">
        <v>78</v>
      </c>
      <c r="I497" s="74" t="s">
        <v>338</v>
      </c>
      <c r="J497" s="75" t="s">
        <v>574</v>
      </c>
      <c r="K497" s="77">
        <v>6</v>
      </c>
      <c r="L497" s="160">
        <v>0</v>
      </c>
      <c r="M497" s="74" t="s">
        <v>348</v>
      </c>
      <c r="N497" s="80">
        <v>2</v>
      </c>
    </row>
    <row r="498" spans="1:14" ht="21.95" customHeight="1">
      <c r="A498" s="74">
        <v>492</v>
      </c>
      <c r="B498" s="79" t="s">
        <v>241</v>
      </c>
      <c r="C498" s="232" t="s">
        <v>497</v>
      </c>
      <c r="D498" s="75"/>
      <c r="E498" s="75" t="s">
        <v>53</v>
      </c>
      <c r="F498" s="75" t="s">
        <v>575</v>
      </c>
      <c r="G498" s="75" t="s">
        <v>77</v>
      </c>
      <c r="H498" s="75" t="s">
        <v>78</v>
      </c>
      <c r="I498" s="74" t="s">
        <v>576</v>
      </c>
      <c r="J498" s="75" t="s">
        <v>577</v>
      </c>
      <c r="K498" s="77">
        <v>32</v>
      </c>
      <c r="L498" s="160">
        <v>0</v>
      </c>
      <c r="M498" s="74" t="s">
        <v>348</v>
      </c>
      <c r="N498" s="80">
        <v>2</v>
      </c>
    </row>
    <row r="499" spans="1:14" ht="21.95" customHeight="1">
      <c r="A499" s="71">
        <v>493</v>
      </c>
      <c r="B499" s="79" t="s">
        <v>223</v>
      </c>
      <c r="C499" s="232" t="s">
        <v>82</v>
      </c>
      <c r="D499" s="75" t="s">
        <v>109</v>
      </c>
      <c r="E499" s="75" t="s">
        <v>53</v>
      </c>
      <c r="F499" s="75" t="s">
        <v>575</v>
      </c>
      <c r="G499" s="75" t="s">
        <v>77</v>
      </c>
      <c r="H499" s="75" t="s">
        <v>78</v>
      </c>
      <c r="I499" s="74" t="s">
        <v>576</v>
      </c>
      <c r="J499" s="75" t="s">
        <v>577</v>
      </c>
      <c r="K499" s="77">
        <v>32</v>
      </c>
      <c r="L499" s="160">
        <v>0</v>
      </c>
      <c r="M499" s="74" t="s">
        <v>348</v>
      </c>
      <c r="N499" s="80">
        <v>2</v>
      </c>
    </row>
    <row r="500" spans="1:14" ht="21.95" customHeight="1">
      <c r="A500" s="74">
        <v>494</v>
      </c>
      <c r="B500" s="79" t="s">
        <v>113</v>
      </c>
      <c r="C500" s="232" t="s">
        <v>85</v>
      </c>
      <c r="D500" s="75" t="s">
        <v>112</v>
      </c>
      <c r="E500" s="75" t="s">
        <v>53</v>
      </c>
      <c r="F500" s="75" t="s">
        <v>575</v>
      </c>
      <c r="G500" s="75" t="s">
        <v>77</v>
      </c>
      <c r="H500" s="75" t="s">
        <v>78</v>
      </c>
      <c r="I500" s="74" t="s">
        <v>576</v>
      </c>
      <c r="J500" s="75" t="s">
        <v>577</v>
      </c>
      <c r="K500" s="77">
        <v>32</v>
      </c>
      <c r="L500" s="160">
        <v>0</v>
      </c>
      <c r="M500" s="74" t="s">
        <v>348</v>
      </c>
      <c r="N500" s="80">
        <v>2</v>
      </c>
    </row>
    <row r="501" spans="1:14" ht="21.95" customHeight="1">
      <c r="A501" s="71">
        <v>495</v>
      </c>
      <c r="B501" s="79" t="s">
        <v>226</v>
      </c>
      <c r="C501" s="232" t="s">
        <v>85</v>
      </c>
      <c r="D501" s="75" t="s">
        <v>112</v>
      </c>
      <c r="E501" s="75" t="s">
        <v>53</v>
      </c>
      <c r="F501" s="75" t="s">
        <v>575</v>
      </c>
      <c r="G501" s="75" t="s">
        <v>77</v>
      </c>
      <c r="H501" s="75" t="s">
        <v>78</v>
      </c>
      <c r="I501" s="74" t="s">
        <v>576</v>
      </c>
      <c r="J501" s="75" t="s">
        <v>577</v>
      </c>
      <c r="K501" s="77">
        <v>32</v>
      </c>
      <c r="L501" s="160">
        <v>0</v>
      </c>
      <c r="M501" s="74" t="s">
        <v>348</v>
      </c>
      <c r="N501" s="80">
        <v>2</v>
      </c>
    </row>
    <row r="502" spans="1:14" ht="21.95" customHeight="1">
      <c r="A502" s="74">
        <v>496</v>
      </c>
      <c r="B502" s="79" t="s">
        <v>131</v>
      </c>
      <c r="C502" s="232" t="s">
        <v>85</v>
      </c>
      <c r="D502" s="75" t="s">
        <v>115</v>
      </c>
      <c r="E502" s="75" t="s">
        <v>53</v>
      </c>
      <c r="F502" s="75" t="s">
        <v>575</v>
      </c>
      <c r="G502" s="75" t="s">
        <v>77</v>
      </c>
      <c r="H502" s="75" t="s">
        <v>78</v>
      </c>
      <c r="I502" s="74" t="s">
        <v>576</v>
      </c>
      <c r="J502" s="75" t="s">
        <v>577</v>
      </c>
      <c r="K502" s="77">
        <v>32</v>
      </c>
      <c r="L502" s="160">
        <v>0</v>
      </c>
      <c r="M502" s="74" t="s">
        <v>348</v>
      </c>
      <c r="N502" s="80">
        <v>2</v>
      </c>
    </row>
    <row r="503" spans="1:14" ht="21.95" customHeight="1">
      <c r="A503" s="71">
        <v>497</v>
      </c>
      <c r="B503" s="79" t="s">
        <v>105</v>
      </c>
      <c r="C503" s="232" t="s">
        <v>66</v>
      </c>
      <c r="D503" s="75" t="s">
        <v>103</v>
      </c>
      <c r="E503" s="75" t="s">
        <v>53</v>
      </c>
      <c r="F503" s="75" t="s">
        <v>579</v>
      </c>
      <c r="G503" s="75" t="s">
        <v>77</v>
      </c>
      <c r="H503" s="75" t="s">
        <v>78</v>
      </c>
      <c r="I503" s="74" t="s">
        <v>581</v>
      </c>
      <c r="J503" s="75" t="s">
        <v>582</v>
      </c>
      <c r="K503" s="77">
        <v>24</v>
      </c>
      <c r="L503" s="160">
        <v>0</v>
      </c>
      <c r="M503" s="74" t="s">
        <v>348</v>
      </c>
      <c r="N503" s="80">
        <v>2</v>
      </c>
    </row>
    <row r="504" spans="1:14" ht="21.95" customHeight="1">
      <c r="A504" s="74">
        <v>498</v>
      </c>
      <c r="B504" s="79" t="s">
        <v>265</v>
      </c>
      <c r="C504" s="232" t="s">
        <v>89</v>
      </c>
      <c r="D504" s="75" t="s">
        <v>109</v>
      </c>
      <c r="E504" s="75" t="s">
        <v>67</v>
      </c>
      <c r="F504" s="75" t="s">
        <v>579</v>
      </c>
      <c r="G504" s="75" t="s">
        <v>77</v>
      </c>
      <c r="H504" s="75" t="s">
        <v>78</v>
      </c>
      <c r="I504" s="74" t="s">
        <v>581</v>
      </c>
      <c r="J504" s="75" t="s">
        <v>582</v>
      </c>
      <c r="K504" s="77">
        <v>24</v>
      </c>
      <c r="L504" s="160">
        <v>0</v>
      </c>
      <c r="M504" s="74" t="s">
        <v>348</v>
      </c>
      <c r="N504" s="80">
        <v>2</v>
      </c>
    </row>
    <row r="505" spans="1:14" ht="21.95" customHeight="1">
      <c r="A505" s="71">
        <v>499</v>
      </c>
      <c r="B505" s="79" t="s">
        <v>558</v>
      </c>
      <c r="C505" s="232" t="s">
        <v>94</v>
      </c>
      <c r="D505" s="75" t="s">
        <v>103</v>
      </c>
      <c r="E505" s="75" t="s">
        <v>67</v>
      </c>
      <c r="F505" s="75" t="s">
        <v>579</v>
      </c>
      <c r="G505" s="75" t="s">
        <v>77</v>
      </c>
      <c r="H505" s="75" t="s">
        <v>78</v>
      </c>
      <c r="I505" s="74" t="s">
        <v>581</v>
      </c>
      <c r="J505" s="75" t="s">
        <v>582</v>
      </c>
      <c r="K505" s="77">
        <v>24</v>
      </c>
      <c r="L505" s="160">
        <v>0</v>
      </c>
      <c r="M505" s="74" t="s">
        <v>348</v>
      </c>
      <c r="N505" s="80">
        <v>2</v>
      </c>
    </row>
    <row r="506" spans="1:14" ht="21.95" customHeight="1">
      <c r="A506" s="74">
        <v>500</v>
      </c>
      <c r="B506" s="79" t="s">
        <v>548</v>
      </c>
      <c r="C506" s="232" t="s">
        <v>89</v>
      </c>
      <c r="D506" s="75" t="s">
        <v>109</v>
      </c>
      <c r="E506" s="75" t="s">
        <v>67</v>
      </c>
      <c r="F506" s="75" t="s">
        <v>580</v>
      </c>
      <c r="G506" s="75" t="s">
        <v>77</v>
      </c>
      <c r="H506" s="75" t="s">
        <v>78</v>
      </c>
      <c r="I506" s="74" t="s">
        <v>581</v>
      </c>
      <c r="J506" s="75" t="s">
        <v>583</v>
      </c>
      <c r="K506" s="77">
        <v>16</v>
      </c>
      <c r="L506" s="160">
        <v>0</v>
      </c>
      <c r="M506" s="74" t="s">
        <v>348</v>
      </c>
      <c r="N506" s="80">
        <v>2</v>
      </c>
    </row>
    <row r="507" spans="1:14" ht="21.95" customHeight="1">
      <c r="A507" s="71">
        <v>501</v>
      </c>
      <c r="B507" s="79" t="s">
        <v>432</v>
      </c>
      <c r="C507" s="232" t="s">
        <v>89</v>
      </c>
      <c r="D507" s="75" t="s">
        <v>115</v>
      </c>
      <c r="E507" s="75" t="s">
        <v>67</v>
      </c>
      <c r="F507" s="75" t="s">
        <v>580</v>
      </c>
      <c r="G507" s="75" t="s">
        <v>77</v>
      </c>
      <c r="H507" s="75" t="s">
        <v>78</v>
      </c>
      <c r="I507" s="74" t="s">
        <v>581</v>
      </c>
      <c r="J507" s="75" t="s">
        <v>583</v>
      </c>
      <c r="K507" s="77">
        <v>16</v>
      </c>
      <c r="L507" s="160">
        <v>0</v>
      </c>
      <c r="M507" s="74" t="s">
        <v>348</v>
      </c>
      <c r="N507" s="80">
        <v>2</v>
      </c>
    </row>
    <row r="508" spans="1:14" ht="21.95" customHeight="1">
      <c r="A508" s="74">
        <v>502</v>
      </c>
      <c r="B508" s="79" t="s">
        <v>437</v>
      </c>
      <c r="C508" s="232" t="s">
        <v>89</v>
      </c>
      <c r="D508" s="75" t="s">
        <v>115</v>
      </c>
      <c r="E508" s="75" t="s">
        <v>67</v>
      </c>
      <c r="F508" s="75" t="s">
        <v>580</v>
      </c>
      <c r="G508" s="75" t="s">
        <v>77</v>
      </c>
      <c r="H508" s="75" t="s">
        <v>78</v>
      </c>
      <c r="I508" s="74" t="s">
        <v>581</v>
      </c>
      <c r="J508" s="75" t="s">
        <v>583</v>
      </c>
      <c r="K508" s="77">
        <v>16</v>
      </c>
      <c r="L508" s="160">
        <v>0</v>
      </c>
      <c r="M508" s="74" t="s">
        <v>348</v>
      </c>
      <c r="N508" s="80">
        <v>2</v>
      </c>
    </row>
    <row r="509" spans="1:14" ht="21.95" customHeight="1">
      <c r="A509" s="71">
        <v>503</v>
      </c>
      <c r="B509" s="79" t="s">
        <v>578</v>
      </c>
      <c r="C509" s="232" t="s">
        <v>89</v>
      </c>
      <c r="D509" s="75" t="s">
        <v>115</v>
      </c>
      <c r="E509" s="75" t="s">
        <v>67</v>
      </c>
      <c r="F509" s="75" t="s">
        <v>580</v>
      </c>
      <c r="G509" s="75" t="s">
        <v>77</v>
      </c>
      <c r="H509" s="75" t="s">
        <v>78</v>
      </c>
      <c r="I509" s="74" t="s">
        <v>581</v>
      </c>
      <c r="J509" s="75" t="s">
        <v>583</v>
      </c>
      <c r="K509" s="77">
        <v>16</v>
      </c>
      <c r="L509" s="160">
        <v>0</v>
      </c>
      <c r="M509" s="74" t="s">
        <v>348</v>
      </c>
      <c r="N509" s="80">
        <v>2</v>
      </c>
    </row>
    <row r="510" spans="1:14" ht="21.95" customHeight="1">
      <c r="A510" s="74">
        <v>504</v>
      </c>
      <c r="B510" s="79" t="s">
        <v>412</v>
      </c>
      <c r="C510" s="232" t="s">
        <v>89</v>
      </c>
      <c r="D510" s="75" t="s">
        <v>115</v>
      </c>
      <c r="E510" s="75" t="s">
        <v>67</v>
      </c>
      <c r="F510" s="75" t="s">
        <v>580</v>
      </c>
      <c r="G510" s="75" t="s">
        <v>77</v>
      </c>
      <c r="H510" s="75" t="s">
        <v>78</v>
      </c>
      <c r="I510" s="74" t="s">
        <v>581</v>
      </c>
      <c r="J510" s="75" t="s">
        <v>583</v>
      </c>
      <c r="K510" s="77">
        <v>16</v>
      </c>
      <c r="L510" s="160">
        <v>0</v>
      </c>
      <c r="M510" s="74" t="s">
        <v>348</v>
      </c>
      <c r="N510" s="80">
        <v>2</v>
      </c>
    </row>
    <row r="511" spans="1:14" ht="21.95" customHeight="1">
      <c r="A511" s="71">
        <v>505</v>
      </c>
      <c r="B511" s="79" t="s">
        <v>105</v>
      </c>
      <c r="C511" s="232" t="s">
        <v>66</v>
      </c>
      <c r="D511" s="75" t="s">
        <v>103</v>
      </c>
      <c r="E511" s="75" t="s">
        <v>53</v>
      </c>
      <c r="F511" s="226" t="s">
        <v>590</v>
      </c>
      <c r="G511" s="75" t="s">
        <v>77</v>
      </c>
      <c r="H511" s="75" t="s">
        <v>78</v>
      </c>
      <c r="I511" s="74" t="s">
        <v>338</v>
      </c>
      <c r="J511" s="75" t="s">
        <v>584</v>
      </c>
      <c r="K511" s="77">
        <v>40</v>
      </c>
      <c r="L511" s="160">
        <v>0</v>
      </c>
      <c r="M511" s="74" t="s">
        <v>348</v>
      </c>
      <c r="N511" s="80">
        <v>2</v>
      </c>
    </row>
    <row r="512" spans="1:14" ht="21.95" customHeight="1">
      <c r="A512" s="74">
        <v>506</v>
      </c>
      <c r="B512" s="79" t="s">
        <v>93</v>
      </c>
      <c r="C512" s="232" t="s">
        <v>94</v>
      </c>
      <c r="D512" s="75" t="s">
        <v>83</v>
      </c>
      <c r="E512" s="75" t="s">
        <v>67</v>
      </c>
      <c r="F512" s="226" t="s">
        <v>590</v>
      </c>
      <c r="G512" s="75" t="s">
        <v>77</v>
      </c>
      <c r="H512" s="75" t="s">
        <v>78</v>
      </c>
      <c r="I512" s="74" t="s">
        <v>338</v>
      </c>
      <c r="J512" s="75" t="s">
        <v>585</v>
      </c>
      <c r="K512" s="77">
        <v>40</v>
      </c>
      <c r="L512" s="160">
        <v>0</v>
      </c>
      <c r="M512" s="74" t="s">
        <v>348</v>
      </c>
      <c r="N512" s="80">
        <v>2</v>
      </c>
    </row>
    <row r="513" spans="1:14" ht="21.95" customHeight="1">
      <c r="A513" s="71">
        <v>507</v>
      </c>
      <c r="B513" s="79" t="s">
        <v>587</v>
      </c>
      <c r="C513" s="232" t="s">
        <v>94</v>
      </c>
      <c r="D513" s="75" t="s">
        <v>83</v>
      </c>
      <c r="E513" s="75" t="s">
        <v>67</v>
      </c>
      <c r="F513" s="226" t="s">
        <v>590</v>
      </c>
      <c r="G513" s="75" t="s">
        <v>77</v>
      </c>
      <c r="H513" s="75" t="s">
        <v>78</v>
      </c>
      <c r="I513" s="74" t="s">
        <v>338</v>
      </c>
      <c r="J513" s="75" t="s">
        <v>586</v>
      </c>
      <c r="K513" s="77">
        <v>40</v>
      </c>
      <c r="L513" s="160">
        <v>0</v>
      </c>
      <c r="M513" s="74" t="s">
        <v>348</v>
      </c>
      <c r="N513" s="80">
        <v>2</v>
      </c>
    </row>
    <row r="514" spans="1:14" ht="21.95" customHeight="1">
      <c r="A514" s="74">
        <v>508</v>
      </c>
      <c r="B514" s="239" t="s">
        <v>588</v>
      </c>
      <c r="C514" s="232" t="s">
        <v>94</v>
      </c>
      <c r="D514" s="75" t="s">
        <v>83</v>
      </c>
      <c r="E514" s="75" t="s">
        <v>67</v>
      </c>
      <c r="F514" s="226" t="s">
        <v>590</v>
      </c>
      <c r="G514" s="75" t="s">
        <v>77</v>
      </c>
      <c r="H514" s="75" t="s">
        <v>78</v>
      </c>
      <c r="I514" s="74" t="s">
        <v>338</v>
      </c>
      <c r="J514" s="75" t="s">
        <v>589</v>
      </c>
      <c r="K514" s="77">
        <v>40</v>
      </c>
      <c r="L514" s="160">
        <v>0</v>
      </c>
      <c r="M514" s="74" t="s">
        <v>348</v>
      </c>
      <c r="N514" s="80">
        <v>2</v>
      </c>
    </row>
    <row r="515" spans="1:14" ht="21.95" customHeight="1">
      <c r="A515" s="71">
        <v>509</v>
      </c>
      <c r="B515" s="79" t="s">
        <v>99</v>
      </c>
      <c r="C515" s="232" t="s">
        <v>82</v>
      </c>
      <c r="D515" s="75" t="s">
        <v>100</v>
      </c>
      <c r="E515" s="75" t="s">
        <v>53</v>
      </c>
      <c r="F515" s="226" t="s">
        <v>591</v>
      </c>
      <c r="G515" s="75" t="s">
        <v>77</v>
      </c>
      <c r="H515" s="75" t="s">
        <v>78</v>
      </c>
      <c r="I515" s="74" t="s">
        <v>338</v>
      </c>
      <c r="J515" s="75" t="s">
        <v>592</v>
      </c>
      <c r="K515" s="77">
        <v>24</v>
      </c>
      <c r="L515" s="160">
        <v>0</v>
      </c>
      <c r="M515" s="74" t="s">
        <v>348</v>
      </c>
      <c r="N515" s="80">
        <v>2</v>
      </c>
    </row>
    <row r="516" spans="1:14" ht="21.95" customHeight="1">
      <c r="A516" s="74">
        <v>510</v>
      </c>
      <c r="B516" s="79" t="s">
        <v>127</v>
      </c>
      <c r="C516" s="232" t="s">
        <v>85</v>
      </c>
      <c r="D516" s="75" t="s">
        <v>115</v>
      </c>
      <c r="E516" s="75" t="s">
        <v>53</v>
      </c>
      <c r="F516" s="226" t="s">
        <v>591</v>
      </c>
      <c r="G516" s="75" t="s">
        <v>77</v>
      </c>
      <c r="H516" s="75" t="s">
        <v>78</v>
      </c>
      <c r="I516" s="74" t="s">
        <v>338</v>
      </c>
      <c r="J516" s="75" t="s">
        <v>592</v>
      </c>
      <c r="K516" s="77">
        <v>24</v>
      </c>
      <c r="L516" s="160">
        <v>0</v>
      </c>
      <c r="M516" s="74" t="s">
        <v>348</v>
      </c>
      <c r="N516" s="80">
        <v>2</v>
      </c>
    </row>
    <row r="517" spans="1:14" ht="21.95" customHeight="1">
      <c r="A517" s="71">
        <v>511</v>
      </c>
      <c r="B517" s="79" t="s">
        <v>516</v>
      </c>
      <c r="C517" s="238" t="s">
        <v>246</v>
      </c>
      <c r="D517" s="75" t="s">
        <v>112</v>
      </c>
      <c r="E517" s="75" t="s">
        <v>53</v>
      </c>
      <c r="F517" s="226" t="s">
        <v>591</v>
      </c>
      <c r="G517" s="75" t="s">
        <v>77</v>
      </c>
      <c r="H517" s="75" t="s">
        <v>78</v>
      </c>
      <c r="I517" s="74" t="s">
        <v>338</v>
      </c>
      <c r="J517" s="75" t="s">
        <v>592</v>
      </c>
      <c r="K517" s="77">
        <v>24</v>
      </c>
      <c r="L517" s="160">
        <v>0</v>
      </c>
      <c r="M517" s="74" t="s">
        <v>348</v>
      </c>
      <c r="N517" s="80">
        <v>2</v>
      </c>
    </row>
    <row r="518" spans="1:14" ht="21.95" customHeight="1">
      <c r="A518" s="74">
        <v>512</v>
      </c>
      <c r="B518" s="79" t="s">
        <v>213</v>
      </c>
      <c r="C518" s="232" t="s">
        <v>94</v>
      </c>
      <c r="D518" s="75" t="s">
        <v>115</v>
      </c>
      <c r="E518" s="75" t="s">
        <v>67</v>
      </c>
      <c r="F518" s="226" t="s">
        <v>591</v>
      </c>
      <c r="G518" s="75" t="s">
        <v>77</v>
      </c>
      <c r="H518" s="75" t="s">
        <v>78</v>
      </c>
      <c r="I518" s="74" t="s">
        <v>338</v>
      </c>
      <c r="J518" s="75" t="s">
        <v>592</v>
      </c>
      <c r="K518" s="77">
        <v>24</v>
      </c>
      <c r="L518" s="160">
        <v>0</v>
      </c>
      <c r="M518" s="74" t="s">
        <v>348</v>
      </c>
      <c r="N518" s="80">
        <v>2</v>
      </c>
    </row>
    <row r="519" spans="1:14" ht="21.95" customHeight="1">
      <c r="A519" s="71">
        <v>513</v>
      </c>
      <c r="B519" s="79" t="s">
        <v>221</v>
      </c>
      <c r="C519" s="232" t="s">
        <v>66</v>
      </c>
      <c r="D519" s="75" t="s">
        <v>112</v>
      </c>
      <c r="E519" s="75" t="s">
        <v>53</v>
      </c>
      <c r="F519" s="226" t="s">
        <v>593</v>
      </c>
      <c r="G519" s="75" t="s">
        <v>77</v>
      </c>
      <c r="H519" s="75" t="s">
        <v>78</v>
      </c>
      <c r="I519" s="74" t="s">
        <v>338</v>
      </c>
      <c r="J519" s="75" t="s">
        <v>594</v>
      </c>
      <c r="K519" s="77">
        <v>40</v>
      </c>
      <c r="L519" s="160">
        <v>0</v>
      </c>
      <c r="M519" s="74" t="s">
        <v>348</v>
      </c>
      <c r="N519" s="80">
        <v>2</v>
      </c>
    </row>
    <row r="520" spans="1:14" ht="21.95" customHeight="1">
      <c r="A520" s="74">
        <v>514</v>
      </c>
      <c r="B520" s="79" t="s">
        <v>238</v>
      </c>
      <c r="C520" s="232" t="s">
        <v>66</v>
      </c>
      <c r="D520" s="75" t="s">
        <v>112</v>
      </c>
      <c r="E520" s="75" t="s">
        <v>53</v>
      </c>
      <c r="F520" s="226" t="s">
        <v>593</v>
      </c>
      <c r="G520" s="75" t="s">
        <v>77</v>
      </c>
      <c r="H520" s="75" t="s">
        <v>78</v>
      </c>
      <c r="I520" s="74" t="s">
        <v>338</v>
      </c>
      <c r="J520" s="75" t="s">
        <v>594</v>
      </c>
      <c r="K520" s="77">
        <v>40</v>
      </c>
      <c r="L520" s="160">
        <v>0</v>
      </c>
      <c r="M520" s="74" t="s">
        <v>348</v>
      </c>
      <c r="N520" s="80">
        <v>2</v>
      </c>
    </row>
    <row r="521" spans="1:14" ht="21.95" customHeight="1">
      <c r="A521" s="71">
        <v>515</v>
      </c>
      <c r="B521" s="79" t="s">
        <v>237</v>
      </c>
      <c r="C521" s="232" t="s">
        <v>66</v>
      </c>
      <c r="D521" s="75" t="s">
        <v>112</v>
      </c>
      <c r="E521" s="75" t="s">
        <v>53</v>
      </c>
      <c r="F521" s="226" t="s">
        <v>593</v>
      </c>
      <c r="G521" s="75" t="s">
        <v>77</v>
      </c>
      <c r="H521" s="75" t="s">
        <v>78</v>
      </c>
      <c r="I521" s="74" t="s">
        <v>338</v>
      </c>
      <c r="J521" s="75" t="s">
        <v>594</v>
      </c>
      <c r="K521" s="77">
        <v>40</v>
      </c>
      <c r="L521" s="160">
        <v>0</v>
      </c>
      <c r="M521" s="74" t="s">
        <v>348</v>
      </c>
      <c r="N521" s="80">
        <v>2</v>
      </c>
    </row>
    <row r="522" spans="1:14" ht="21.95" customHeight="1">
      <c r="A522" s="74">
        <v>516</v>
      </c>
      <c r="B522" s="79" t="s">
        <v>512</v>
      </c>
      <c r="C522" s="232" t="s">
        <v>66</v>
      </c>
      <c r="D522" s="75" t="s">
        <v>115</v>
      </c>
      <c r="E522" s="75" t="s">
        <v>53</v>
      </c>
      <c r="F522" s="226" t="s">
        <v>593</v>
      </c>
      <c r="G522" s="75" t="s">
        <v>77</v>
      </c>
      <c r="H522" s="75" t="s">
        <v>78</v>
      </c>
      <c r="I522" s="74" t="s">
        <v>338</v>
      </c>
      <c r="J522" s="75" t="s">
        <v>594</v>
      </c>
      <c r="K522" s="77">
        <v>40</v>
      </c>
      <c r="L522" s="160">
        <v>0</v>
      </c>
      <c r="M522" s="74" t="s">
        <v>348</v>
      </c>
      <c r="N522" s="80">
        <v>2</v>
      </c>
    </row>
    <row r="523" spans="1:14" ht="21.95" customHeight="1">
      <c r="A523" s="71">
        <v>517</v>
      </c>
      <c r="B523" s="79" t="s">
        <v>263</v>
      </c>
      <c r="C523" s="232" t="s">
        <v>87</v>
      </c>
      <c r="D523" s="75" t="s">
        <v>103</v>
      </c>
      <c r="E523" s="75" t="s">
        <v>67</v>
      </c>
      <c r="F523" s="226" t="s">
        <v>593</v>
      </c>
      <c r="G523" s="75" t="s">
        <v>77</v>
      </c>
      <c r="H523" s="75" t="s">
        <v>78</v>
      </c>
      <c r="I523" s="74" t="s">
        <v>338</v>
      </c>
      <c r="J523" s="75" t="s">
        <v>594</v>
      </c>
      <c r="K523" s="77">
        <v>40</v>
      </c>
      <c r="L523" s="160">
        <v>0</v>
      </c>
      <c r="M523" s="74" t="s">
        <v>348</v>
      </c>
      <c r="N523" s="80">
        <v>2</v>
      </c>
    </row>
    <row r="524" spans="1:14" ht="21.95" customHeight="1">
      <c r="A524" s="74">
        <v>518</v>
      </c>
      <c r="B524" s="79" t="s">
        <v>513</v>
      </c>
      <c r="C524" s="232" t="s">
        <v>85</v>
      </c>
      <c r="D524" s="75" t="s">
        <v>109</v>
      </c>
      <c r="E524" s="75" t="s">
        <v>53</v>
      </c>
      <c r="F524" s="75" t="s">
        <v>595</v>
      </c>
      <c r="G524" s="75" t="s">
        <v>77</v>
      </c>
      <c r="H524" s="75" t="s">
        <v>78</v>
      </c>
      <c r="I524" s="74" t="s">
        <v>338</v>
      </c>
      <c r="J524" s="75" t="s">
        <v>596</v>
      </c>
      <c r="K524" s="77">
        <v>2</v>
      </c>
      <c r="L524" s="78"/>
      <c r="M524" s="74" t="s">
        <v>348</v>
      </c>
      <c r="N524" s="80">
        <v>2</v>
      </c>
    </row>
    <row r="525" spans="1:14" ht="21.95" customHeight="1">
      <c r="A525" s="71">
        <v>519</v>
      </c>
      <c r="B525" s="79" t="s">
        <v>515</v>
      </c>
      <c r="C525" s="232" t="s">
        <v>85</v>
      </c>
      <c r="D525" s="75" t="s">
        <v>103</v>
      </c>
      <c r="E525" s="75" t="s">
        <v>53</v>
      </c>
      <c r="F525" s="75" t="s">
        <v>595</v>
      </c>
      <c r="G525" s="75" t="s">
        <v>77</v>
      </c>
      <c r="H525" s="75" t="s">
        <v>78</v>
      </c>
      <c r="I525" s="74" t="s">
        <v>338</v>
      </c>
      <c r="J525" s="75" t="s">
        <v>596</v>
      </c>
      <c r="K525" s="77">
        <v>2</v>
      </c>
      <c r="L525" s="78"/>
      <c r="M525" s="74" t="s">
        <v>348</v>
      </c>
      <c r="N525" s="80">
        <v>2</v>
      </c>
    </row>
    <row r="526" spans="1:14" ht="21.95" customHeight="1">
      <c r="A526" s="74">
        <v>520</v>
      </c>
      <c r="B526" s="79" t="s">
        <v>485</v>
      </c>
      <c r="C526" s="232" t="s">
        <v>82</v>
      </c>
      <c r="D526" s="75" t="s">
        <v>115</v>
      </c>
      <c r="E526" s="75" t="s">
        <v>53</v>
      </c>
      <c r="F526" s="75" t="s">
        <v>595</v>
      </c>
      <c r="G526" s="75" t="s">
        <v>77</v>
      </c>
      <c r="H526" s="75" t="s">
        <v>78</v>
      </c>
      <c r="I526" s="74" t="s">
        <v>338</v>
      </c>
      <c r="J526" s="75" t="s">
        <v>596</v>
      </c>
      <c r="K526" s="77">
        <v>2</v>
      </c>
      <c r="L526" s="78"/>
      <c r="M526" s="74" t="s">
        <v>348</v>
      </c>
      <c r="N526" s="80">
        <v>2</v>
      </c>
    </row>
    <row r="527" spans="1:14" ht="21.95" customHeight="1">
      <c r="A527" s="71">
        <v>521</v>
      </c>
      <c r="B527" s="79" t="s">
        <v>495</v>
      </c>
      <c r="C527" s="232" t="s">
        <v>600</v>
      </c>
      <c r="D527" s="75"/>
      <c r="E527" s="75" t="s">
        <v>53</v>
      </c>
      <c r="F527" s="75" t="s">
        <v>597</v>
      </c>
      <c r="G527" s="75" t="s">
        <v>77</v>
      </c>
      <c r="H527" s="75" t="s">
        <v>78</v>
      </c>
      <c r="I527" s="74" t="s">
        <v>598</v>
      </c>
      <c r="J527" s="75" t="s">
        <v>599</v>
      </c>
      <c r="K527" s="77">
        <v>320</v>
      </c>
      <c r="L527" s="78"/>
      <c r="M527" s="74" t="s">
        <v>348</v>
      </c>
      <c r="N527" s="80">
        <v>2</v>
      </c>
    </row>
    <row r="528" spans="1:14" ht="21.95" customHeight="1">
      <c r="A528" s="74">
        <v>522</v>
      </c>
      <c r="B528" s="179" t="s">
        <v>495</v>
      </c>
      <c r="C528" s="232" t="s">
        <v>600</v>
      </c>
      <c r="D528" s="75"/>
      <c r="E528" s="75" t="s">
        <v>53</v>
      </c>
      <c r="F528" s="75" t="s">
        <v>638</v>
      </c>
      <c r="G528" s="75" t="s">
        <v>77</v>
      </c>
      <c r="H528" s="75" t="s">
        <v>333</v>
      </c>
      <c r="I528" s="74" t="s">
        <v>337</v>
      </c>
      <c r="J528" s="75" t="s">
        <v>639</v>
      </c>
      <c r="K528" s="77">
        <v>3</v>
      </c>
      <c r="L528" s="78"/>
      <c r="M528" s="74" t="s">
        <v>348</v>
      </c>
      <c r="N528" s="80">
        <v>2</v>
      </c>
    </row>
    <row r="529" spans="1:14" ht="21.95" customHeight="1">
      <c r="A529" s="71">
        <v>523</v>
      </c>
      <c r="B529" s="172" t="s">
        <v>601</v>
      </c>
      <c r="C529" s="232" t="s">
        <v>636</v>
      </c>
      <c r="D529" s="75"/>
      <c r="E529" s="75" t="s">
        <v>53</v>
      </c>
      <c r="F529" s="75" t="s">
        <v>638</v>
      </c>
      <c r="G529" s="75" t="s">
        <v>77</v>
      </c>
      <c r="H529" s="75" t="s">
        <v>333</v>
      </c>
      <c r="I529" s="74" t="s">
        <v>337</v>
      </c>
      <c r="J529" s="75" t="s">
        <v>639</v>
      </c>
      <c r="K529" s="77">
        <v>3</v>
      </c>
      <c r="L529" s="78"/>
      <c r="M529" s="74" t="s">
        <v>348</v>
      </c>
      <c r="N529" s="80">
        <v>2</v>
      </c>
    </row>
    <row r="530" spans="1:14" ht="21.95" customHeight="1">
      <c r="A530" s="74">
        <v>524</v>
      </c>
      <c r="B530" s="183" t="s">
        <v>602</v>
      </c>
      <c r="C530" s="232" t="s">
        <v>636</v>
      </c>
      <c r="D530" s="75"/>
      <c r="E530" s="75" t="s">
        <v>53</v>
      </c>
      <c r="F530" s="75" t="s">
        <v>638</v>
      </c>
      <c r="G530" s="75" t="s">
        <v>77</v>
      </c>
      <c r="H530" s="75" t="s">
        <v>333</v>
      </c>
      <c r="I530" s="74" t="s">
        <v>337</v>
      </c>
      <c r="J530" s="75" t="s">
        <v>639</v>
      </c>
      <c r="K530" s="77">
        <v>3</v>
      </c>
      <c r="L530" s="78"/>
      <c r="M530" s="74" t="s">
        <v>348</v>
      </c>
      <c r="N530" s="80">
        <v>2</v>
      </c>
    </row>
    <row r="531" spans="1:14" ht="21.95" customHeight="1">
      <c r="A531" s="71">
        <v>525</v>
      </c>
      <c r="B531" s="176" t="s">
        <v>510</v>
      </c>
      <c r="C531" s="244" t="s">
        <v>499</v>
      </c>
      <c r="D531" s="75" t="s">
        <v>292</v>
      </c>
      <c r="E531" s="75" t="s">
        <v>53</v>
      </c>
      <c r="F531" s="75" t="s">
        <v>638</v>
      </c>
      <c r="G531" s="75" t="s">
        <v>77</v>
      </c>
      <c r="H531" s="75" t="s">
        <v>333</v>
      </c>
      <c r="I531" s="74" t="s">
        <v>337</v>
      </c>
      <c r="J531" s="75" t="s">
        <v>639</v>
      </c>
      <c r="K531" s="77">
        <v>3</v>
      </c>
      <c r="L531" s="78"/>
      <c r="M531" s="74" t="s">
        <v>348</v>
      </c>
      <c r="N531" s="80">
        <v>2</v>
      </c>
    </row>
    <row r="532" spans="1:14" ht="21.95" customHeight="1">
      <c r="A532" s="74">
        <v>526</v>
      </c>
      <c r="B532" s="178" t="s">
        <v>511</v>
      </c>
      <c r="C532" s="244" t="s">
        <v>500</v>
      </c>
      <c r="D532" s="75" t="s">
        <v>292</v>
      </c>
      <c r="E532" s="75" t="s">
        <v>53</v>
      </c>
      <c r="F532" s="75" t="s">
        <v>638</v>
      </c>
      <c r="G532" s="75" t="s">
        <v>77</v>
      </c>
      <c r="H532" s="75" t="s">
        <v>333</v>
      </c>
      <c r="I532" s="74" t="s">
        <v>337</v>
      </c>
      <c r="J532" s="75" t="s">
        <v>639</v>
      </c>
      <c r="K532" s="77">
        <v>3</v>
      </c>
      <c r="L532" s="78"/>
      <c r="M532" s="74" t="s">
        <v>348</v>
      </c>
      <c r="N532" s="80">
        <v>2</v>
      </c>
    </row>
    <row r="533" spans="1:14" ht="21.95" customHeight="1">
      <c r="A533" s="71">
        <v>527</v>
      </c>
      <c r="B533" s="178" t="s">
        <v>603</v>
      </c>
      <c r="C533" s="232" t="s">
        <v>272</v>
      </c>
      <c r="D533" s="75" t="s">
        <v>292</v>
      </c>
      <c r="E533" s="75" t="s">
        <v>67</v>
      </c>
      <c r="F533" s="75" t="s">
        <v>638</v>
      </c>
      <c r="G533" s="75" t="s">
        <v>77</v>
      </c>
      <c r="H533" s="75" t="s">
        <v>333</v>
      </c>
      <c r="I533" s="74" t="s">
        <v>337</v>
      </c>
      <c r="J533" s="75" t="s">
        <v>639</v>
      </c>
      <c r="K533" s="77">
        <v>3</v>
      </c>
      <c r="L533" s="78"/>
      <c r="M533" s="74" t="s">
        <v>348</v>
      </c>
      <c r="N533" s="80">
        <v>2</v>
      </c>
    </row>
    <row r="534" spans="1:14" ht="21.95" customHeight="1">
      <c r="A534" s="74">
        <v>528</v>
      </c>
      <c r="B534" s="178" t="s">
        <v>604</v>
      </c>
      <c r="C534" s="232" t="s">
        <v>272</v>
      </c>
      <c r="D534" s="75" t="s">
        <v>292</v>
      </c>
      <c r="E534" s="75" t="s">
        <v>67</v>
      </c>
      <c r="F534" s="75" t="s">
        <v>638</v>
      </c>
      <c r="G534" s="75" t="s">
        <v>77</v>
      </c>
      <c r="H534" s="75" t="s">
        <v>333</v>
      </c>
      <c r="I534" s="74" t="s">
        <v>337</v>
      </c>
      <c r="J534" s="75" t="s">
        <v>639</v>
      </c>
      <c r="K534" s="77">
        <v>3</v>
      </c>
      <c r="L534" s="78"/>
      <c r="M534" s="74" t="s">
        <v>348</v>
      </c>
      <c r="N534" s="80">
        <v>2</v>
      </c>
    </row>
    <row r="535" spans="1:14" ht="21.95" customHeight="1">
      <c r="A535" s="71">
        <v>529</v>
      </c>
      <c r="B535" s="178" t="s">
        <v>605</v>
      </c>
      <c r="C535" s="232" t="s">
        <v>272</v>
      </c>
      <c r="D535" s="75" t="s">
        <v>292</v>
      </c>
      <c r="E535" s="75" t="s">
        <v>67</v>
      </c>
      <c r="F535" s="75" t="s">
        <v>638</v>
      </c>
      <c r="G535" s="75" t="s">
        <v>77</v>
      </c>
      <c r="H535" s="75" t="s">
        <v>333</v>
      </c>
      <c r="I535" s="74" t="s">
        <v>337</v>
      </c>
      <c r="J535" s="75" t="s">
        <v>639</v>
      </c>
      <c r="K535" s="77">
        <v>3</v>
      </c>
      <c r="L535" s="78"/>
      <c r="M535" s="74" t="s">
        <v>348</v>
      </c>
      <c r="N535" s="80">
        <v>2</v>
      </c>
    </row>
    <row r="536" spans="1:14" ht="21.95" customHeight="1">
      <c r="A536" s="74">
        <v>530</v>
      </c>
      <c r="B536" s="221" t="s">
        <v>545</v>
      </c>
      <c r="C536" s="232" t="s">
        <v>505</v>
      </c>
      <c r="D536" s="75" t="s">
        <v>292</v>
      </c>
      <c r="E536" s="75" t="s">
        <v>67</v>
      </c>
      <c r="F536" s="75" t="s">
        <v>638</v>
      </c>
      <c r="G536" s="75" t="s">
        <v>77</v>
      </c>
      <c r="H536" s="75" t="s">
        <v>333</v>
      </c>
      <c r="I536" s="74" t="s">
        <v>337</v>
      </c>
      <c r="J536" s="75" t="s">
        <v>639</v>
      </c>
      <c r="K536" s="77">
        <v>3</v>
      </c>
      <c r="L536" s="78"/>
      <c r="M536" s="74" t="s">
        <v>348</v>
      </c>
      <c r="N536" s="80">
        <v>2</v>
      </c>
    </row>
    <row r="537" spans="1:14" ht="21.95" customHeight="1">
      <c r="A537" s="71">
        <v>531</v>
      </c>
      <c r="B537" s="221" t="s">
        <v>546</v>
      </c>
      <c r="C537" s="232" t="s">
        <v>261</v>
      </c>
      <c r="D537" s="75" t="s">
        <v>292</v>
      </c>
      <c r="E537" s="75" t="s">
        <v>67</v>
      </c>
      <c r="F537" s="75" t="s">
        <v>638</v>
      </c>
      <c r="G537" s="75" t="s">
        <v>77</v>
      </c>
      <c r="H537" s="75" t="s">
        <v>333</v>
      </c>
      <c r="I537" s="74" t="s">
        <v>337</v>
      </c>
      <c r="J537" s="75" t="s">
        <v>639</v>
      </c>
      <c r="K537" s="77">
        <v>3</v>
      </c>
      <c r="L537" s="78"/>
      <c r="M537" s="74" t="s">
        <v>348</v>
      </c>
      <c r="N537" s="80">
        <v>2</v>
      </c>
    </row>
    <row r="538" spans="1:14" ht="21.95" customHeight="1">
      <c r="A538" s="74">
        <v>532</v>
      </c>
      <c r="B538" s="178" t="s">
        <v>555</v>
      </c>
      <c r="C538" s="232" t="s">
        <v>507</v>
      </c>
      <c r="D538" s="75" t="s">
        <v>292</v>
      </c>
      <c r="E538" s="75" t="s">
        <v>67</v>
      </c>
      <c r="F538" s="75" t="s">
        <v>638</v>
      </c>
      <c r="G538" s="75" t="s">
        <v>77</v>
      </c>
      <c r="H538" s="75" t="s">
        <v>333</v>
      </c>
      <c r="I538" s="74" t="s">
        <v>337</v>
      </c>
      <c r="J538" s="75" t="s">
        <v>639</v>
      </c>
      <c r="K538" s="77">
        <v>3</v>
      </c>
      <c r="L538" s="78"/>
      <c r="M538" s="74" t="s">
        <v>348</v>
      </c>
      <c r="N538" s="80">
        <v>2</v>
      </c>
    </row>
    <row r="539" spans="1:14" ht="21.95" customHeight="1">
      <c r="A539" s="71">
        <v>533</v>
      </c>
      <c r="B539" s="240" t="s">
        <v>560</v>
      </c>
      <c r="C539" s="232" t="s">
        <v>272</v>
      </c>
      <c r="D539" s="75" t="s">
        <v>292</v>
      </c>
      <c r="E539" s="75" t="s">
        <v>67</v>
      </c>
      <c r="F539" s="75" t="s">
        <v>638</v>
      </c>
      <c r="G539" s="75" t="s">
        <v>77</v>
      </c>
      <c r="H539" s="75" t="s">
        <v>333</v>
      </c>
      <c r="I539" s="74" t="s">
        <v>337</v>
      </c>
      <c r="J539" s="75" t="s">
        <v>639</v>
      </c>
      <c r="K539" s="77">
        <v>3</v>
      </c>
      <c r="L539" s="78"/>
      <c r="M539" s="74" t="s">
        <v>348</v>
      </c>
      <c r="N539" s="80">
        <v>2</v>
      </c>
    </row>
    <row r="540" spans="1:14" ht="21.95" customHeight="1">
      <c r="A540" s="74">
        <v>534</v>
      </c>
      <c r="B540" s="241" t="s">
        <v>606</v>
      </c>
      <c r="C540" s="232" t="s">
        <v>98</v>
      </c>
      <c r="D540" s="75" t="s">
        <v>96</v>
      </c>
      <c r="E540" s="75" t="s">
        <v>53</v>
      </c>
      <c r="F540" s="75" t="s">
        <v>638</v>
      </c>
      <c r="G540" s="75" t="s">
        <v>77</v>
      </c>
      <c r="H540" s="75" t="s">
        <v>333</v>
      </c>
      <c r="I540" s="74" t="s">
        <v>337</v>
      </c>
      <c r="J540" s="75" t="s">
        <v>639</v>
      </c>
      <c r="K540" s="77">
        <v>3</v>
      </c>
      <c r="L540" s="78"/>
      <c r="M540" s="74" t="s">
        <v>348</v>
      </c>
      <c r="N540" s="80">
        <v>2</v>
      </c>
    </row>
    <row r="541" spans="1:14" ht="21.95" customHeight="1">
      <c r="A541" s="71">
        <v>535</v>
      </c>
      <c r="B541" s="178" t="s">
        <v>607</v>
      </c>
      <c r="C541" s="232" t="s">
        <v>506</v>
      </c>
      <c r="D541" s="75" t="s">
        <v>96</v>
      </c>
      <c r="E541" s="75" t="s">
        <v>67</v>
      </c>
      <c r="F541" s="75" t="s">
        <v>638</v>
      </c>
      <c r="G541" s="75" t="s">
        <v>77</v>
      </c>
      <c r="H541" s="75" t="s">
        <v>333</v>
      </c>
      <c r="I541" s="74" t="s">
        <v>337</v>
      </c>
      <c r="J541" s="75" t="s">
        <v>639</v>
      </c>
      <c r="K541" s="77">
        <v>3</v>
      </c>
      <c r="L541" s="78"/>
      <c r="M541" s="74" t="s">
        <v>348</v>
      </c>
      <c r="N541" s="80">
        <v>2</v>
      </c>
    </row>
    <row r="542" spans="1:14" ht="21.95" customHeight="1">
      <c r="A542" s="74">
        <v>536</v>
      </c>
      <c r="B542" s="203" t="s">
        <v>608</v>
      </c>
      <c r="C542" s="232" t="s">
        <v>261</v>
      </c>
      <c r="D542" s="75" t="s">
        <v>96</v>
      </c>
      <c r="E542" s="75" t="s">
        <v>67</v>
      </c>
      <c r="F542" s="75" t="s">
        <v>638</v>
      </c>
      <c r="G542" s="75" t="s">
        <v>77</v>
      </c>
      <c r="H542" s="75" t="s">
        <v>333</v>
      </c>
      <c r="I542" s="74" t="s">
        <v>337</v>
      </c>
      <c r="J542" s="75" t="s">
        <v>639</v>
      </c>
      <c r="K542" s="77">
        <v>3</v>
      </c>
      <c r="L542" s="78"/>
      <c r="M542" s="74" t="s">
        <v>348</v>
      </c>
      <c r="N542" s="80">
        <v>2</v>
      </c>
    </row>
    <row r="543" spans="1:14" ht="21.95" customHeight="1">
      <c r="A543" s="71">
        <v>537</v>
      </c>
      <c r="B543" s="242" t="s">
        <v>609</v>
      </c>
      <c r="C543" s="232" t="s">
        <v>82</v>
      </c>
      <c r="D543" s="75" t="s">
        <v>100</v>
      </c>
      <c r="E543" s="75" t="s">
        <v>53</v>
      </c>
      <c r="F543" s="75" t="s">
        <v>638</v>
      </c>
      <c r="G543" s="75" t="s">
        <v>77</v>
      </c>
      <c r="H543" s="75" t="s">
        <v>333</v>
      </c>
      <c r="I543" s="74" t="s">
        <v>337</v>
      </c>
      <c r="J543" s="75" t="s">
        <v>639</v>
      </c>
      <c r="K543" s="77">
        <v>3</v>
      </c>
      <c r="L543" s="78"/>
      <c r="M543" s="74" t="s">
        <v>348</v>
      </c>
      <c r="N543" s="80">
        <v>2</v>
      </c>
    </row>
    <row r="544" spans="1:14" ht="21.95" customHeight="1">
      <c r="A544" s="74">
        <v>538</v>
      </c>
      <c r="B544" s="178" t="s">
        <v>610</v>
      </c>
      <c r="C544" s="232" t="s">
        <v>272</v>
      </c>
      <c r="D544" s="75" t="s">
        <v>100</v>
      </c>
      <c r="E544" s="75" t="s">
        <v>67</v>
      </c>
      <c r="F544" s="75" t="s">
        <v>638</v>
      </c>
      <c r="G544" s="75" t="s">
        <v>77</v>
      </c>
      <c r="H544" s="75" t="s">
        <v>333</v>
      </c>
      <c r="I544" s="74" t="s">
        <v>337</v>
      </c>
      <c r="J544" s="75" t="s">
        <v>639</v>
      </c>
      <c r="K544" s="77">
        <v>3</v>
      </c>
      <c r="L544" s="78"/>
      <c r="M544" s="74" t="s">
        <v>348</v>
      </c>
      <c r="N544" s="80">
        <v>2</v>
      </c>
    </row>
    <row r="545" spans="1:14" ht="21.95" customHeight="1">
      <c r="A545" s="71">
        <v>539</v>
      </c>
      <c r="B545" s="183" t="s">
        <v>514</v>
      </c>
      <c r="C545" s="232" t="s">
        <v>82</v>
      </c>
      <c r="D545" s="75" t="s">
        <v>103</v>
      </c>
      <c r="E545" s="75" t="s">
        <v>53</v>
      </c>
      <c r="F545" s="75" t="s">
        <v>638</v>
      </c>
      <c r="G545" s="75" t="s">
        <v>77</v>
      </c>
      <c r="H545" s="75" t="s">
        <v>333</v>
      </c>
      <c r="I545" s="74" t="s">
        <v>337</v>
      </c>
      <c r="J545" s="75" t="s">
        <v>639</v>
      </c>
      <c r="K545" s="77">
        <v>3</v>
      </c>
      <c r="L545" s="78"/>
      <c r="M545" s="74" t="s">
        <v>348</v>
      </c>
      <c r="N545" s="80">
        <v>2</v>
      </c>
    </row>
    <row r="546" spans="1:14" ht="21.95" customHeight="1">
      <c r="A546" s="74">
        <v>540</v>
      </c>
      <c r="B546" s="183" t="s">
        <v>611</v>
      </c>
      <c r="C546" s="232" t="s">
        <v>85</v>
      </c>
      <c r="D546" s="75" t="s">
        <v>103</v>
      </c>
      <c r="E546" s="75" t="s">
        <v>53</v>
      </c>
      <c r="F546" s="75" t="s">
        <v>638</v>
      </c>
      <c r="G546" s="75" t="s">
        <v>77</v>
      </c>
      <c r="H546" s="75" t="s">
        <v>333</v>
      </c>
      <c r="I546" s="74" t="s">
        <v>337</v>
      </c>
      <c r="J546" s="75" t="s">
        <v>639</v>
      </c>
      <c r="K546" s="77">
        <v>3</v>
      </c>
      <c r="L546" s="78"/>
      <c r="M546" s="74" t="s">
        <v>348</v>
      </c>
      <c r="N546" s="80">
        <v>2</v>
      </c>
    </row>
    <row r="547" spans="1:14" ht="21.95" customHeight="1">
      <c r="A547" s="71">
        <v>541</v>
      </c>
      <c r="B547" s="192" t="s">
        <v>612</v>
      </c>
      <c r="C547" s="232" t="s">
        <v>66</v>
      </c>
      <c r="D547" s="75" t="s">
        <v>103</v>
      </c>
      <c r="E547" s="75" t="s">
        <v>53</v>
      </c>
      <c r="F547" s="75" t="s">
        <v>638</v>
      </c>
      <c r="G547" s="75" t="s">
        <v>77</v>
      </c>
      <c r="H547" s="75" t="s">
        <v>333</v>
      </c>
      <c r="I547" s="74" t="s">
        <v>337</v>
      </c>
      <c r="J547" s="75" t="s">
        <v>639</v>
      </c>
      <c r="K547" s="77">
        <v>3</v>
      </c>
      <c r="L547" s="78"/>
      <c r="M547" s="74" t="s">
        <v>348</v>
      </c>
      <c r="N547" s="80">
        <v>2</v>
      </c>
    </row>
    <row r="548" spans="1:14" ht="21.95" customHeight="1">
      <c r="A548" s="74">
        <v>542</v>
      </c>
      <c r="B548" s="201" t="s">
        <v>613</v>
      </c>
      <c r="C548" s="232" t="s">
        <v>94</v>
      </c>
      <c r="D548" s="75" t="s">
        <v>103</v>
      </c>
      <c r="E548" s="75" t="s">
        <v>67</v>
      </c>
      <c r="F548" s="75" t="s">
        <v>638</v>
      </c>
      <c r="G548" s="75" t="s">
        <v>77</v>
      </c>
      <c r="H548" s="75" t="s">
        <v>333</v>
      </c>
      <c r="I548" s="74" t="s">
        <v>337</v>
      </c>
      <c r="J548" s="75" t="s">
        <v>639</v>
      </c>
      <c r="K548" s="77">
        <v>3</v>
      </c>
      <c r="L548" s="78"/>
      <c r="M548" s="74" t="s">
        <v>348</v>
      </c>
      <c r="N548" s="80">
        <v>2</v>
      </c>
    </row>
    <row r="549" spans="1:14" ht="21.95" customHeight="1">
      <c r="A549" s="71">
        <v>543</v>
      </c>
      <c r="B549" s="203" t="s">
        <v>508</v>
      </c>
      <c r="C549" s="232" t="s">
        <v>509</v>
      </c>
      <c r="D549" s="75" t="s">
        <v>103</v>
      </c>
      <c r="E549" s="75" t="s">
        <v>67</v>
      </c>
      <c r="F549" s="75" t="s">
        <v>638</v>
      </c>
      <c r="G549" s="75" t="s">
        <v>77</v>
      </c>
      <c r="H549" s="75" t="s">
        <v>333</v>
      </c>
      <c r="I549" s="74" t="s">
        <v>337</v>
      </c>
      <c r="J549" s="75" t="s">
        <v>639</v>
      </c>
      <c r="K549" s="77">
        <v>3</v>
      </c>
      <c r="L549" s="78"/>
      <c r="M549" s="74" t="s">
        <v>348</v>
      </c>
      <c r="N549" s="80">
        <v>2</v>
      </c>
    </row>
    <row r="550" spans="1:14" ht="21.95" customHeight="1">
      <c r="A550" s="74">
        <v>544</v>
      </c>
      <c r="B550" s="178" t="s">
        <v>614</v>
      </c>
      <c r="C550" s="232" t="s">
        <v>87</v>
      </c>
      <c r="D550" s="75" t="s">
        <v>103</v>
      </c>
      <c r="E550" s="75" t="s">
        <v>67</v>
      </c>
      <c r="F550" s="75" t="s">
        <v>638</v>
      </c>
      <c r="G550" s="75" t="s">
        <v>77</v>
      </c>
      <c r="H550" s="75" t="s">
        <v>333</v>
      </c>
      <c r="I550" s="74" t="s">
        <v>337</v>
      </c>
      <c r="J550" s="75" t="s">
        <v>639</v>
      </c>
      <c r="K550" s="77">
        <v>3</v>
      </c>
      <c r="L550" s="78"/>
      <c r="M550" s="74" t="s">
        <v>348</v>
      </c>
      <c r="N550" s="80">
        <v>2</v>
      </c>
    </row>
    <row r="551" spans="1:14" ht="21.95" customHeight="1">
      <c r="A551" s="71">
        <v>545</v>
      </c>
      <c r="B551" s="178" t="s">
        <v>615</v>
      </c>
      <c r="C551" s="232" t="s">
        <v>261</v>
      </c>
      <c r="D551" s="75" t="s">
        <v>103</v>
      </c>
      <c r="E551" s="75" t="s">
        <v>67</v>
      </c>
      <c r="F551" s="75" t="s">
        <v>638</v>
      </c>
      <c r="G551" s="75" t="s">
        <v>77</v>
      </c>
      <c r="H551" s="75" t="s">
        <v>333</v>
      </c>
      <c r="I551" s="74" t="s">
        <v>337</v>
      </c>
      <c r="J551" s="75" t="s">
        <v>639</v>
      </c>
      <c r="K551" s="77">
        <v>3</v>
      </c>
      <c r="L551" s="78"/>
      <c r="M551" s="74" t="s">
        <v>348</v>
      </c>
      <c r="N551" s="80">
        <v>2</v>
      </c>
    </row>
    <row r="552" spans="1:14" ht="21.95" customHeight="1">
      <c r="A552" s="74">
        <v>546</v>
      </c>
      <c r="B552" s="178" t="s">
        <v>616</v>
      </c>
      <c r="C552" s="232" t="s">
        <v>108</v>
      </c>
      <c r="D552" s="75" t="s">
        <v>103</v>
      </c>
      <c r="E552" s="75" t="s">
        <v>67</v>
      </c>
      <c r="F552" s="75" t="s">
        <v>638</v>
      </c>
      <c r="G552" s="75" t="s">
        <v>77</v>
      </c>
      <c r="H552" s="75" t="s">
        <v>333</v>
      </c>
      <c r="I552" s="74" t="s">
        <v>337</v>
      </c>
      <c r="J552" s="75" t="s">
        <v>639</v>
      </c>
      <c r="K552" s="77">
        <v>3</v>
      </c>
      <c r="L552" s="78"/>
      <c r="M552" s="74" t="s">
        <v>348</v>
      </c>
      <c r="N552" s="80">
        <v>2</v>
      </c>
    </row>
    <row r="553" spans="1:14" ht="21.95" customHeight="1">
      <c r="A553" s="71">
        <v>547</v>
      </c>
      <c r="B553" s="178" t="s">
        <v>617</v>
      </c>
      <c r="C553" s="232" t="s">
        <v>272</v>
      </c>
      <c r="D553" s="75" t="s">
        <v>103</v>
      </c>
      <c r="E553" s="75" t="s">
        <v>67</v>
      </c>
      <c r="F553" s="75" t="s">
        <v>638</v>
      </c>
      <c r="G553" s="75" t="s">
        <v>77</v>
      </c>
      <c r="H553" s="75" t="s">
        <v>333</v>
      </c>
      <c r="I553" s="74" t="s">
        <v>337</v>
      </c>
      <c r="J553" s="75" t="s">
        <v>639</v>
      </c>
      <c r="K553" s="77">
        <v>3</v>
      </c>
      <c r="L553" s="78"/>
      <c r="M553" s="74" t="s">
        <v>348</v>
      </c>
      <c r="N553" s="80">
        <v>2</v>
      </c>
    </row>
    <row r="554" spans="1:14" ht="21.95" customHeight="1">
      <c r="A554" s="74">
        <v>548</v>
      </c>
      <c r="B554" s="178" t="s">
        <v>618</v>
      </c>
      <c r="C554" s="232" t="s">
        <v>637</v>
      </c>
      <c r="D554" s="75" t="s">
        <v>103</v>
      </c>
      <c r="E554" s="75" t="s">
        <v>67</v>
      </c>
      <c r="F554" s="75" t="s">
        <v>638</v>
      </c>
      <c r="G554" s="75" t="s">
        <v>77</v>
      </c>
      <c r="H554" s="75" t="s">
        <v>333</v>
      </c>
      <c r="I554" s="74" t="s">
        <v>337</v>
      </c>
      <c r="J554" s="75" t="s">
        <v>639</v>
      </c>
      <c r="K554" s="77">
        <v>3</v>
      </c>
      <c r="L554" s="78"/>
      <c r="M554" s="74" t="s">
        <v>348</v>
      </c>
      <c r="N554" s="80">
        <v>2</v>
      </c>
    </row>
    <row r="555" spans="1:14" ht="21.95" customHeight="1">
      <c r="A555" s="71">
        <v>549</v>
      </c>
      <c r="B555" s="179" t="s">
        <v>619</v>
      </c>
      <c r="C555" s="232" t="s">
        <v>82</v>
      </c>
      <c r="D555" s="75" t="s">
        <v>109</v>
      </c>
      <c r="E555" s="75" t="s">
        <v>53</v>
      </c>
      <c r="F555" s="75" t="s">
        <v>638</v>
      </c>
      <c r="G555" s="75" t="s">
        <v>77</v>
      </c>
      <c r="H555" s="75" t="s">
        <v>333</v>
      </c>
      <c r="I555" s="74" t="s">
        <v>337</v>
      </c>
      <c r="J555" s="75" t="s">
        <v>639</v>
      </c>
      <c r="K555" s="77">
        <v>3</v>
      </c>
      <c r="L555" s="78"/>
      <c r="M555" s="74" t="s">
        <v>348</v>
      </c>
      <c r="N555" s="80">
        <v>2</v>
      </c>
    </row>
    <row r="556" spans="1:14" ht="21.95" customHeight="1">
      <c r="A556" s="74">
        <v>550</v>
      </c>
      <c r="B556" s="178" t="s">
        <v>620</v>
      </c>
      <c r="C556" s="232" t="s">
        <v>637</v>
      </c>
      <c r="D556" s="75" t="s">
        <v>109</v>
      </c>
      <c r="E556" s="75" t="s">
        <v>67</v>
      </c>
      <c r="F556" s="75" t="s">
        <v>638</v>
      </c>
      <c r="G556" s="75" t="s">
        <v>77</v>
      </c>
      <c r="H556" s="75" t="s">
        <v>333</v>
      </c>
      <c r="I556" s="74" t="s">
        <v>337</v>
      </c>
      <c r="J556" s="75" t="s">
        <v>639</v>
      </c>
      <c r="K556" s="77">
        <v>3</v>
      </c>
      <c r="L556" s="78"/>
      <c r="M556" s="74" t="s">
        <v>348</v>
      </c>
      <c r="N556" s="80">
        <v>2</v>
      </c>
    </row>
    <row r="557" spans="1:14" ht="21.95" customHeight="1">
      <c r="A557" s="71">
        <v>551</v>
      </c>
      <c r="B557" s="221" t="s">
        <v>621</v>
      </c>
      <c r="C557" s="232" t="s">
        <v>89</v>
      </c>
      <c r="D557" s="75" t="s">
        <v>109</v>
      </c>
      <c r="E557" s="75" t="s">
        <v>67</v>
      </c>
      <c r="F557" s="75" t="s">
        <v>638</v>
      </c>
      <c r="G557" s="75" t="s">
        <v>77</v>
      </c>
      <c r="H557" s="75" t="s">
        <v>333</v>
      </c>
      <c r="I557" s="74" t="s">
        <v>337</v>
      </c>
      <c r="J557" s="75" t="s">
        <v>639</v>
      </c>
      <c r="K557" s="77">
        <v>3</v>
      </c>
      <c r="L557" s="78"/>
      <c r="M557" s="74" t="s">
        <v>348</v>
      </c>
      <c r="N557" s="80">
        <v>2</v>
      </c>
    </row>
    <row r="558" spans="1:14" ht="21.95" customHeight="1">
      <c r="A558" s="74">
        <v>552</v>
      </c>
      <c r="B558" s="221" t="s">
        <v>622</v>
      </c>
      <c r="C558" s="232" t="s">
        <v>89</v>
      </c>
      <c r="D558" s="75" t="s">
        <v>109</v>
      </c>
      <c r="E558" s="75" t="s">
        <v>67</v>
      </c>
      <c r="F558" s="75" t="s">
        <v>638</v>
      </c>
      <c r="G558" s="75" t="s">
        <v>77</v>
      </c>
      <c r="H558" s="75" t="s">
        <v>333</v>
      </c>
      <c r="I558" s="74" t="s">
        <v>337</v>
      </c>
      <c r="J558" s="75" t="s">
        <v>639</v>
      </c>
      <c r="K558" s="77">
        <v>3</v>
      </c>
      <c r="L558" s="78"/>
      <c r="M558" s="74" t="s">
        <v>348</v>
      </c>
      <c r="N558" s="80">
        <v>2</v>
      </c>
    </row>
    <row r="559" spans="1:14" ht="21.95" customHeight="1">
      <c r="A559" s="71">
        <v>553</v>
      </c>
      <c r="B559" s="178" t="s">
        <v>623</v>
      </c>
      <c r="C559" s="232" t="s">
        <v>261</v>
      </c>
      <c r="D559" s="75" t="s">
        <v>109</v>
      </c>
      <c r="E559" s="75" t="s">
        <v>67</v>
      </c>
      <c r="F559" s="75" t="s">
        <v>638</v>
      </c>
      <c r="G559" s="75" t="s">
        <v>77</v>
      </c>
      <c r="H559" s="75" t="s">
        <v>333</v>
      </c>
      <c r="I559" s="74" t="s">
        <v>337</v>
      </c>
      <c r="J559" s="75" t="s">
        <v>639</v>
      </c>
      <c r="K559" s="77">
        <v>3</v>
      </c>
      <c r="L559" s="78"/>
      <c r="M559" s="74" t="s">
        <v>348</v>
      </c>
      <c r="N559" s="80">
        <v>2</v>
      </c>
    </row>
    <row r="560" spans="1:14" ht="21.95" customHeight="1">
      <c r="A560" s="74">
        <v>554</v>
      </c>
      <c r="B560" s="221" t="s">
        <v>624</v>
      </c>
      <c r="C560" s="232" t="s">
        <v>89</v>
      </c>
      <c r="D560" s="75" t="s">
        <v>109</v>
      </c>
      <c r="E560" s="75" t="s">
        <v>67</v>
      </c>
      <c r="F560" s="75" t="s">
        <v>638</v>
      </c>
      <c r="G560" s="75" t="s">
        <v>77</v>
      </c>
      <c r="H560" s="75" t="s">
        <v>333</v>
      </c>
      <c r="I560" s="74" t="s">
        <v>337</v>
      </c>
      <c r="J560" s="75" t="s">
        <v>639</v>
      </c>
      <c r="K560" s="77">
        <v>3</v>
      </c>
      <c r="L560" s="78"/>
      <c r="M560" s="74" t="s">
        <v>348</v>
      </c>
      <c r="N560" s="80">
        <v>2</v>
      </c>
    </row>
    <row r="561" spans="1:14" ht="21.95" customHeight="1">
      <c r="A561" s="71">
        <v>555</v>
      </c>
      <c r="B561" s="179" t="s">
        <v>111</v>
      </c>
      <c r="C561" s="232" t="s">
        <v>82</v>
      </c>
      <c r="D561" s="75" t="s">
        <v>112</v>
      </c>
      <c r="E561" s="75" t="s">
        <v>53</v>
      </c>
      <c r="F561" s="75" t="s">
        <v>638</v>
      </c>
      <c r="G561" s="75" t="s">
        <v>77</v>
      </c>
      <c r="H561" s="75" t="s">
        <v>333</v>
      </c>
      <c r="I561" s="74" t="s">
        <v>337</v>
      </c>
      <c r="J561" s="75" t="s">
        <v>639</v>
      </c>
      <c r="K561" s="77">
        <v>3</v>
      </c>
      <c r="L561" s="78"/>
      <c r="M561" s="74" t="s">
        <v>348</v>
      </c>
      <c r="N561" s="80">
        <v>2</v>
      </c>
    </row>
    <row r="562" spans="1:14" ht="21.95" customHeight="1">
      <c r="A562" s="74">
        <v>556</v>
      </c>
      <c r="B562" s="243" t="s">
        <v>625</v>
      </c>
      <c r="C562" s="232" t="s">
        <v>66</v>
      </c>
      <c r="D562" s="75" t="s">
        <v>112</v>
      </c>
      <c r="E562" s="75" t="s">
        <v>53</v>
      </c>
      <c r="F562" s="75" t="s">
        <v>638</v>
      </c>
      <c r="G562" s="75" t="s">
        <v>77</v>
      </c>
      <c r="H562" s="75" t="s">
        <v>333</v>
      </c>
      <c r="I562" s="74" t="s">
        <v>337</v>
      </c>
      <c r="J562" s="75" t="s">
        <v>639</v>
      </c>
      <c r="K562" s="77">
        <v>3</v>
      </c>
      <c r="L562" s="78"/>
      <c r="M562" s="74" t="s">
        <v>348</v>
      </c>
      <c r="N562" s="80">
        <v>2</v>
      </c>
    </row>
    <row r="563" spans="1:14" ht="21.95" customHeight="1">
      <c r="A563" s="71">
        <v>557</v>
      </c>
      <c r="B563" s="183" t="s">
        <v>516</v>
      </c>
      <c r="C563" s="232" t="s">
        <v>246</v>
      </c>
      <c r="D563" s="75" t="s">
        <v>112</v>
      </c>
      <c r="E563" s="75" t="s">
        <v>53</v>
      </c>
      <c r="F563" s="75" t="s">
        <v>638</v>
      </c>
      <c r="G563" s="75" t="s">
        <v>77</v>
      </c>
      <c r="H563" s="75" t="s">
        <v>333</v>
      </c>
      <c r="I563" s="74" t="s">
        <v>337</v>
      </c>
      <c r="J563" s="75" t="s">
        <v>639</v>
      </c>
      <c r="K563" s="77">
        <v>3</v>
      </c>
      <c r="L563" s="78"/>
      <c r="M563" s="74" t="s">
        <v>348</v>
      </c>
      <c r="N563" s="80">
        <v>2</v>
      </c>
    </row>
    <row r="564" spans="1:14" ht="21.95" customHeight="1">
      <c r="A564" s="74">
        <v>558</v>
      </c>
      <c r="B564" s="183" t="s">
        <v>245</v>
      </c>
      <c r="C564" s="232" t="s">
        <v>246</v>
      </c>
      <c r="D564" s="75" t="s">
        <v>112</v>
      </c>
      <c r="E564" s="75" t="s">
        <v>53</v>
      </c>
      <c r="F564" s="75" t="s">
        <v>638</v>
      </c>
      <c r="G564" s="75" t="s">
        <v>77</v>
      </c>
      <c r="H564" s="75" t="s">
        <v>333</v>
      </c>
      <c r="I564" s="74" t="s">
        <v>337</v>
      </c>
      <c r="J564" s="75" t="s">
        <v>639</v>
      </c>
      <c r="K564" s="77">
        <v>3</v>
      </c>
      <c r="L564" s="78"/>
      <c r="M564" s="74" t="s">
        <v>348</v>
      </c>
      <c r="N564" s="80">
        <v>2</v>
      </c>
    </row>
    <row r="565" spans="1:14" ht="21.95" customHeight="1">
      <c r="A565" s="71">
        <v>559</v>
      </c>
      <c r="B565" s="178" t="s">
        <v>552</v>
      </c>
      <c r="C565" s="232" t="s">
        <v>87</v>
      </c>
      <c r="D565" s="75" t="s">
        <v>112</v>
      </c>
      <c r="E565" s="75" t="s">
        <v>67</v>
      </c>
      <c r="F565" s="75" t="s">
        <v>638</v>
      </c>
      <c r="G565" s="75" t="s">
        <v>77</v>
      </c>
      <c r="H565" s="75" t="s">
        <v>333</v>
      </c>
      <c r="I565" s="74" t="s">
        <v>337</v>
      </c>
      <c r="J565" s="75" t="s">
        <v>639</v>
      </c>
      <c r="K565" s="77">
        <v>3</v>
      </c>
      <c r="L565" s="78"/>
      <c r="M565" s="74" t="s">
        <v>348</v>
      </c>
      <c r="N565" s="80">
        <v>2</v>
      </c>
    </row>
    <row r="566" spans="1:14" ht="21.95" customHeight="1">
      <c r="A566" s="74">
        <v>560</v>
      </c>
      <c r="B566" s="178" t="s">
        <v>248</v>
      </c>
      <c r="C566" s="232" t="s">
        <v>87</v>
      </c>
      <c r="D566" s="75" t="s">
        <v>112</v>
      </c>
      <c r="E566" s="75" t="s">
        <v>67</v>
      </c>
      <c r="F566" s="75" t="s">
        <v>638</v>
      </c>
      <c r="G566" s="75" t="s">
        <v>77</v>
      </c>
      <c r="H566" s="75" t="s">
        <v>333</v>
      </c>
      <c r="I566" s="74" t="s">
        <v>337</v>
      </c>
      <c r="J566" s="75" t="s">
        <v>639</v>
      </c>
      <c r="K566" s="77">
        <v>3</v>
      </c>
      <c r="L566" s="78"/>
      <c r="M566" s="74" t="s">
        <v>348</v>
      </c>
      <c r="N566" s="80">
        <v>2</v>
      </c>
    </row>
    <row r="567" spans="1:14" ht="21.95" customHeight="1">
      <c r="A567" s="71">
        <v>561</v>
      </c>
      <c r="B567" s="178" t="s">
        <v>554</v>
      </c>
      <c r="C567" s="232" t="s">
        <v>87</v>
      </c>
      <c r="D567" s="75" t="s">
        <v>112</v>
      </c>
      <c r="E567" s="75" t="s">
        <v>67</v>
      </c>
      <c r="F567" s="75" t="s">
        <v>638</v>
      </c>
      <c r="G567" s="75" t="s">
        <v>77</v>
      </c>
      <c r="H567" s="75" t="s">
        <v>333</v>
      </c>
      <c r="I567" s="74" t="s">
        <v>337</v>
      </c>
      <c r="J567" s="75" t="s">
        <v>639</v>
      </c>
      <c r="K567" s="77">
        <v>3</v>
      </c>
      <c r="L567" s="78"/>
      <c r="M567" s="74" t="s">
        <v>348</v>
      </c>
      <c r="N567" s="80">
        <v>2</v>
      </c>
    </row>
    <row r="568" spans="1:14" ht="21.95" customHeight="1">
      <c r="A568" s="74">
        <v>562</v>
      </c>
      <c r="B568" s="221" t="s">
        <v>557</v>
      </c>
      <c r="C568" s="232" t="s">
        <v>261</v>
      </c>
      <c r="D568" s="75" t="s">
        <v>112</v>
      </c>
      <c r="E568" s="75" t="s">
        <v>67</v>
      </c>
      <c r="F568" s="75" t="s">
        <v>638</v>
      </c>
      <c r="G568" s="75" t="s">
        <v>77</v>
      </c>
      <c r="H568" s="75" t="s">
        <v>333</v>
      </c>
      <c r="I568" s="74" t="s">
        <v>337</v>
      </c>
      <c r="J568" s="75" t="s">
        <v>639</v>
      </c>
      <c r="K568" s="77">
        <v>3</v>
      </c>
      <c r="L568" s="78"/>
      <c r="M568" s="74" t="s">
        <v>348</v>
      </c>
      <c r="N568" s="80">
        <v>2</v>
      </c>
    </row>
    <row r="569" spans="1:14" ht="21.95" customHeight="1">
      <c r="A569" s="71">
        <v>563</v>
      </c>
      <c r="B569" s="221" t="s">
        <v>553</v>
      </c>
      <c r="C569" s="232" t="s">
        <v>87</v>
      </c>
      <c r="D569" s="75" t="s">
        <v>112</v>
      </c>
      <c r="E569" s="75" t="s">
        <v>67</v>
      </c>
      <c r="F569" s="75" t="s">
        <v>638</v>
      </c>
      <c r="G569" s="75" t="s">
        <v>77</v>
      </c>
      <c r="H569" s="75" t="s">
        <v>333</v>
      </c>
      <c r="I569" s="74" t="s">
        <v>337</v>
      </c>
      <c r="J569" s="75" t="s">
        <v>639</v>
      </c>
      <c r="K569" s="77">
        <v>3</v>
      </c>
      <c r="L569" s="78"/>
      <c r="M569" s="74" t="s">
        <v>348</v>
      </c>
      <c r="N569" s="80">
        <v>2</v>
      </c>
    </row>
    <row r="570" spans="1:14" ht="21.95" customHeight="1">
      <c r="A570" s="74">
        <v>564</v>
      </c>
      <c r="B570" s="178" t="s">
        <v>260</v>
      </c>
      <c r="C570" s="220" t="s">
        <v>261</v>
      </c>
      <c r="D570" s="75" t="s">
        <v>112</v>
      </c>
      <c r="E570" s="75" t="s">
        <v>67</v>
      </c>
      <c r="F570" s="75" t="s">
        <v>638</v>
      </c>
      <c r="G570" s="75" t="s">
        <v>77</v>
      </c>
      <c r="H570" s="75" t="s">
        <v>333</v>
      </c>
      <c r="I570" s="74" t="s">
        <v>337</v>
      </c>
      <c r="J570" s="75" t="s">
        <v>639</v>
      </c>
      <c r="K570" s="77">
        <v>3</v>
      </c>
      <c r="L570" s="78"/>
      <c r="M570" s="74" t="s">
        <v>348</v>
      </c>
      <c r="N570" s="80">
        <v>2</v>
      </c>
    </row>
    <row r="571" spans="1:14" ht="21.95" customHeight="1">
      <c r="A571" s="71">
        <v>565</v>
      </c>
      <c r="B571" s="178" t="s">
        <v>271</v>
      </c>
      <c r="C571" s="220" t="s">
        <v>272</v>
      </c>
      <c r="D571" s="75" t="s">
        <v>112</v>
      </c>
      <c r="E571" s="75" t="s">
        <v>67</v>
      </c>
      <c r="F571" s="75" t="s">
        <v>638</v>
      </c>
      <c r="G571" s="75" t="s">
        <v>77</v>
      </c>
      <c r="H571" s="75" t="s">
        <v>333</v>
      </c>
      <c r="I571" s="74" t="s">
        <v>337</v>
      </c>
      <c r="J571" s="75" t="s">
        <v>639</v>
      </c>
      <c r="K571" s="77">
        <v>3</v>
      </c>
      <c r="L571" s="78"/>
      <c r="M571" s="74" t="s">
        <v>348</v>
      </c>
      <c r="N571" s="80">
        <v>2</v>
      </c>
    </row>
    <row r="572" spans="1:14" ht="21.95" customHeight="1">
      <c r="A572" s="74">
        <v>566</v>
      </c>
      <c r="B572" s="178" t="s">
        <v>250</v>
      </c>
      <c r="C572" s="220" t="s">
        <v>87</v>
      </c>
      <c r="D572" s="75" t="s">
        <v>112</v>
      </c>
      <c r="E572" s="75" t="s">
        <v>67</v>
      </c>
      <c r="F572" s="75" t="s">
        <v>638</v>
      </c>
      <c r="G572" s="75" t="s">
        <v>77</v>
      </c>
      <c r="H572" s="75" t="s">
        <v>333</v>
      </c>
      <c r="I572" s="74" t="s">
        <v>337</v>
      </c>
      <c r="J572" s="75" t="s">
        <v>639</v>
      </c>
      <c r="K572" s="77">
        <v>3</v>
      </c>
      <c r="L572" s="78"/>
      <c r="M572" s="74" t="s">
        <v>348</v>
      </c>
      <c r="N572" s="80">
        <v>2</v>
      </c>
    </row>
    <row r="573" spans="1:14" ht="21.95" customHeight="1">
      <c r="A573" s="71">
        <v>567</v>
      </c>
      <c r="B573" s="243" t="s">
        <v>247</v>
      </c>
      <c r="C573" s="232"/>
      <c r="D573" s="75" t="s">
        <v>112</v>
      </c>
      <c r="E573" s="75" t="s">
        <v>67</v>
      </c>
      <c r="F573" s="75" t="s">
        <v>638</v>
      </c>
      <c r="G573" s="75" t="s">
        <v>77</v>
      </c>
      <c r="H573" s="75" t="s">
        <v>333</v>
      </c>
      <c r="I573" s="74" t="s">
        <v>337</v>
      </c>
      <c r="J573" s="75" t="s">
        <v>639</v>
      </c>
      <c r="K573" s="77">
        <v>3</v>
      </c>
      <c r="L573" s="78"/>
      <c r="M573" s="74" t="s">
        <v>348</v>
      </c>
      <c r="N573" s="80">
        <v>2</v>
      </c>
    </row>
    <row r="574" spans="1:14" ht="21.95" customHeight="1">
      <c r="A574" s="74">
        <v>568</v>
      </c>
      <c r="B574" s="243" t="s">
        <v>626</v>
      </c>
      <c r="C574" s="232" t="s">
        <v>94</v>
      </c>
      <c r="D574" s="75" t="s">
        <v>112</v>
      </c>
      <c r="E574" s="75" t="s">
        <v>67</v>
      </c>
      <c r="F574" s="75" t="s">
        <v>638</v>
      </c>
      <c r="G574" s="75" t="s">
        <v>77</v>
      </c>
      <c r="H574" s="75" t="s">
        <v>333</v>
      </c>
      <c r="I574" s="74" t="s">
        <v>337</v>
      </c>
      <c r="J574" s="75" t="s">
        <v>639</v>
      </c>
      <c r="K574" s="77">
        <v>3</v>
      </c>
      <c r="L574" s="78"/>
      <c r="M574" s="74" t="s">
        <v>348</v>
      </c>
      <c r="N574" s="80">
        <v>2</v>
      </c>
    </row>
    <row r="575" spans="1:14" ht="21.95" customHeight="1">
      <c r="A575" s="71">
        <v>569</v>
      </c>
      <c r="B575" s="178" t="s">
        <v>275</v>
      </c>
      <c r="C575" s="220" t="s">
        <v>261</v>
      </c>
      <c r="D575" s="75" t="s">
        <v>112</v>
      </c>
      <c r="E575" s="75" t="s">
        <v>67</v>
      </c>
      <c r="F575" s="75" t="s">
        <v>638</v>
      </c>
      <c r="G575" s="75" t="s">
        <v>77</v>
      </c>
      <c r="H575" s="75" t="s">
        <v>333</v>
      </c>
      <c r="I575" s="74" t="s">
        <v>337</v>
      </c>
      <c r="J575" s="75" t="s">
        <v>639</v>
      </c>
      <c r="K575" s="77">
        <v>3</v>
      </c>
      <c r="L575" s="78"/>
      <c r="M575" s="74" t="s">
        <v>348</v>
      </c>
      <c r="N575" s="80">
        <v>2</v>
      </c>
    </row>
    <row r="576" spans="1:14" ht="21.95" customHeight="1">
      <c r="A576" s="74">
        <v>570</v>
      </c>
      <c r="B576" s="221" t="s">
        <v>556</v>
      </c>
      <c r="C576" s="221" t="s">
        <v>89</v>
      </c>
      <c r="D576" s="75" t="s">
        <v>112</v>
      </c>
      <c r="E576" s="75" t="s">
        <v>67</v>
      </c>
      <c r="F576" s="75" t="s">
        <v>638</v>
      </c>
      <c r="G576" s="75" t="s">
        <v>77</v>
      </c>
      <c r="H576" s="75" t="s">
        <v>333</v>
      </c>
      <c r="I576" s="74" t="s">
        <v>337</v>
      </c>
      <c r="J576" s="75" t="s">
        <v>639</v>
      </c>
      <c r="K576" s="77">
        <v>3</v>
      </c>
      <c r="L576" s="78"/>
      <c r="M576" s="74" t="s">
        <v>348</v>
      </c>
      <c r="N576" s="80">
        <v>2</v>
      </c>
    </row>
    <row r="577" spans="1:14" ht="21.95" customHeight="1">
      <c r="A577" s="71">
        <v>571</v>
      </c>
      <c r="B577" s="179" t="s">
        <v>483</v>
      </c>
      <c r="C577" s="232" t="s">
        <v>82</v>
      </c>
      <c r="D577" s="75" t="s">
        <v>115</v>
      </c>
      <c r="E577" s="75" t="s">
        <v>53</v>
      </c>
      <c r="F577" s="75" t="s">
        <v>638</v>
      </c>
      <c r="G577" s="75" t="s">
        <v>77</v>
      </c>
      <c r="H577" s="75" t="s">
        <v>333</v>
      </c>
      <c r="I577" s="74" t="s">
        <v>337</v>
      </c>
      <c r="J577" s="75" t="s">
        <v>639</v>
      </c>
      <c r="K577" s="77">
        <v>3</v>
      </c>
      <c r="L577" s="78"/>
      <c r="M577" s="74" t="s">
        <v>348</v>
      </c>
      <c r="N577" s="80">
        <v>2</v>
      </c>
    </row>
    <row r="578" spans="1:14" ht="21.95" customHeight="1">
      <c r="A578" s="74">
        <v>572</v>
      </c>
      <c r="B578" s="179" t="s">
        <v>484</v>
      </c>
      <c r="C578" s="232" t="s">
        <v>82</v>
      </c>
      <c r="D578" s="75" t="s">
        <v>115</v>
      </c>
      <c r="E578" s="75" t="s">
        <v>53</v>
      </c>
      <c r="F578" s="75" t="s">
        <v>638</v>
      </c>
      <c r="G578" s="75" t="s">
        <v>77</v>
      </c>
      <c r="H578" s="75" t="s">
        <v>333</v>
      </c>
      <c r="I578" s="74" t="s">
        <v>337</v>
      </c>
      <c r="J578" s="75" t="s">
        <v>639</v>
      </c>
      <c r="K578" s="77">
        <v>3</v>
      </c>
      <c r="L578" s="78"/>
      <c r="M578" s="74" t="s">
        <v>348</v>
      </c>
      <c r="N578" s="80">
        <v>2</v>
      </c>
    </row>
    <row r="579" spans="1:14" ht="21.95" customHeight="1">
      <c r="A579" s="71">
        <v>573</v>
      </c>
      <c r="B579" s="192" t="s">
        <v>627</v>
      </c>
      <c r="C579" s="232" t="s">
        <v>82</v>
      </c>
      <c r="D579" s="75" t="s">
        <v>115</v>
      </c>
      <c r="E579" s="75" t="s">
        <v>53</v>
      </c>
      <c r="F579" s="75" t="s">
        <v>638</v>
      </c>
      <c r="G579" s="75" t="s">
        <v>77</v>
      </c>
      <c r="H579" s="75" t="s">
        <v>333</v>
      </c>
      <c r="I579" s="74" t="s">
        <v>337</v>
      </c>
      <c r="J579" s="75" t="s">
        <v>639</v>
      </c>
      <c r="K579" s="77">
        <v>3</v>
      </c>
      <c r="L579" s="78"/>
      <c r="M579" s="74" t="s">
        <v>348</v>
      </c>
      <c r="N579" s="80">
        <v>2</v>
      </c>
    </row>
    <row r="580" spans="1:14" ht="21.95" customHeight="1">
      <c r="A580" s="74">
        <v>574</v>
      </c>
      <c r="B580" s="183" t="s">
        <v>129</v>
      </c>
      <c r="C580" s="232" t="s">
        <v>85</v>
      </c>
      <c r="D580" s="75" t="s">
        <v>115</v>
      </c>
      <c r="E580" s="75" t="s">
        <v>53</v>
      </c>
      <c r="F580" s="75" t="s">
        <v>638</v>
      </c>
      <c r="G580" s="75" t="s">
        <v>77</v>
      </c>
      <c r="H580" s="75" t="s">
        <v>333</v>
      </c>
      <c r="I580" s="74" t="s">
        <v>337</v>
      </c>
      <c r="J580" s="75" t="s">
        <v>639</v>
      </c>
      <c r="K580" s="77">
        <v>3</v>
      </c>
      <c r="L580" s="78"/>
      <c r="M580" s="74" t="s">
        <v>348</v>
      </c>
      <c r="N580" s="80">
        <v>2</v>
      </c>
    </row>
    <row r="581" spans="1:14" ht="21.95" customHeight="1">
      <c r="A581" s="71">
        <v>575</v>
      </c>
      <c r="B581" s="184" t="s">
        <v>628</v>
      </c>
      <c r="C581" s="232" t="s">
        <v>85</v>
      </c>
      <c r="D581" s="75" t="s">
        <v>115</v>
      </c>
      <c r="E581" s="75" t="s">
        <v>53</v>
      </c>
      <c r="F581" s="75" t="s">
        <v>638</v>
      </c>
      <c r="G581" s="75" t="s">
        <v>77</v>
      </c>
      <c r="H581" s="75" t="s">
        <v>333</v>
      </c>
      <c r="I581" s="74" t="s">
        <v>337</v>
      </c>
      <c r="J581" s="75" t="s">
        <v>639</v>
      </c>
      <c r="K581" s="77">
        <v>3</v>
      </c>
      <c r="L581" s="78"/>
      <c r="M581" s="74" t="s">
        <v>348</v>
      </c>
      <c r="N581" s="80">
        <v>2</v>
      </c>
    </row>
    <row r="582" spans="1:14" ht="21.95" customHeight="1">
      <c r="A582" s="74">
        <v>576</v>
      </c>
      <c r="B582" s="184" t="s">
        <v>132</v>
      </c>
      <c r="C582" s="232" t="s">
        <v>85</v>
      </c>
      <c r="D582" s="75" t="s">
        <v>115</v>
      </c>
      <c r="E582" s="75" t="s">
        <v>53</v>
      </c>
      <c r="F582" s="75" t="s">
        <v>638</v>
      </c>
      <c r="G582" s="75" t="s">
        <v>77</v>
      </c>
      <c r="H582" s="75" t="s">
        <v>333</v>
      </c>
      <c r="I582" s="74" t="s">
        <v>337</v>
      </c>
      <c r="J582" s="75" t="s">
        <v>639</v>
      </c>
      <c r="K582" s="77">
        <v>3</v>
      </c>
      <c r="L582" s="78"/>
      <c r="M582" s="74" t="s">
        <v>348</v>
      </c>
      <c r="N582" s="80">
        <v>2</v>
      </c>
    </row>
    <row r="583" spans="1:14" ht="21.95" customHeight="1">
      <c r="A583" s="71">
        <v>577</v>
      </c>
      <c r="B583" s="184" t="s">
        <v>629</v>
      </c>
      <c r="C583" s="232" t="s">
        <v>85</v>
      </c>
      <c r="D583" s="75" t="s">
        <v>115</v>
      </c>
      <c r="E583" s="75" t="s">
        <v>53</v>
      </c>
      <c r="F583" s="75" t="s">
        <v>638</v>
      </c>
      <c r="G583" s="75" t="s">
        <v>77</v>
      </c>
      <c r="H583" s="75" t="s">
        <v>333</v>
      </c>
      <c r="I583" s="74" t="s">
        <v>337</v>
      </c>
      <c r="J583" s="75" t="s">
        <v>639</v>
      </c>
      <c r="K583" s="77">
        <v>3</v>
      </c>
      <c r="L583" s="78"/>
      <c r="M583" s="74" t="s">
        <v>348</v>
      </c>
      <c r="N583" s="80">
        <v>2</v>
      </c>
    </row>
    <row r="584" spans="1:14" ht="21.95" customHeight="1">
      <c r="A584" s="74">
        <v>578</v>
      </c>
      <c r="B584" s="172" t="s">
        <v>630</v>
      </c>
      <c r="C584" s="232" t="s">
        <v>66</v>
      </c>
      <c r="D584" s="75" t="s">
        <v>115</v>
      </c>
      <c r="E584" s="75" t="s">
        <v>53</v>
      </c>
      <c r="F584" s="75" t="s">
        <v>638</v>
      </c>
      <c r="G584" s="75" t="s">
        <v>77</v>
      </c>
      <c r="H584" s="75" t="s">
        <v>333</v>
      </c>
      <c r="I584" s="74" t="s">
        <v>337</v>
      </c>
      <c r="J584" s="75" t="s">
        <v>639</v>
      </c>
      <c r="K584" s="77">
        <v>3</v>
      </c>
      <c r="L584" s="78"/>
      <c r="M584" s="74" t="s">
        <v>348</v>
      </c>
      <c r="N584" s="80">
        <v>2</v>
      </c>
    </row>
    <row r="585" spans="1:14" ht="21.95" customHeight="1">
      <c r="A585" s="71">
        <v>579</v>
      </c>
      <c r="B585" s="195" t="s">
        <v>631</v>
      </c>
      <c r="C585" s="232" t="s">
        <v>94</v>
      </c>
      <c r="D585" s="75" t="s">
        <v>115</v>
      </c>
      <c r="E585" s="75" t="s">
        <v>67</v>
      </c>
      <c r="F585" s="75" t="s">
        <v>638</v>
      </c>
      <c r="G585" s="75" t="s">
        <v>77</v>
      </c>
      <c r="H585" s="75" t="s">
        <v>333</v>
      </c>
      <c r="I585" s="74" t="s">
        <v>337</v>
      </c>
      <c r="J585" s="75" t="s">
        <v>639</v>
      </c>
      <c r="K585" s="77">
        <v>3</v>
      </c>
      <c r="L585" s="78"/>
      <c r="M585" s="74" t="s">
        <v>348</v>
      </c>
      <c r="N585" s="80">
        <v>2</v>
      </c>
    </row>
    <row r="586" spans="1:14" ht="21.95" customHeight="1">
      <c r="A586" s="74">
        <v>580</v>
      </c>
      <c r="B586" s="197" t="s">
        <v>517</v>
      </c>
      <c r="C586" s="232" t="s">
        <v>87</v>
      </c>
      <c r="D586" s="75" t="s">
        <v>115</v>
      </c>
      <c r="E586" s="75" t="s">
        <v>67</v>
      </c>
      <c r="F586" s="75" t="s">
        <v>638</v>
      </c>
      <c r="G586" s="75" t="s">
        <v>77</v>
      </c>
      <c r="H586" s="75" t="s">
        <v>333</v>
      </c>
      <c r="I586" s="74" t="s">
        <v>337</v>
      </c>
      <c r="J586" s="75" t="s">
        <v>639</v>
      </c>
      <c r="K586" s="77">
        <v>3</v>
      </c>
      <c r="L586" s="78"/>
      <c r="M586" s="74" t="s">
        <v>348</v>
      </c>
      <c r="N586" s="80">
        <v>2</v>
      </c>
    </row>
    <row r="587" spans="1:14" ht="21.95" customHeight="1">
      <c r="A587" s="71">
        <v>581</v>
      </c>
      <c r="B587" s="195" t="s">
        <v>632</v>
      </c>
      <c r="C587" s="232" t="s">
        <v>261</v>
      </c>
      <c r="D587" s="75" t="s">
        <v>115</v>
      </c>
      <c r="E587" s="75" t="s">
        <v>67</v>
      </c>
      <c r="F587" s="75" t="s">
        <v>638</v>
      </c>
      <c r="G587" s="75" t="s">
        <v>77</v>
      </c>
      <c r="H587" s="75" t="s">
        <v>333</v>
      </c>
      <c r="I587" s="74" t="s">
        <v>337</v>
      </c>
      <c r="J587" s="75" t="s">
        <v>639</v>
      </c>
      <c r="K587" s="77">
        <v>3</v>
      </c>
      <c r="L587" s="78"/>
      <c r="M587" s="74" t="s">
        <v>348</v>
      </c>
      <c r="N587" s="80">
        <v>2</v>
      </c>
    </row>
    <row r="588" spans="1:14" ht="21.95" customHeight="1">
      <c r="A588" s="74">
        <v>582</v>
      </c>
      <c r="B588" s="197" t="s">
        <v>633</v>
      </c>
      <c r="C588" s="232" t="s">
        <v>261</v>
      </c>
      <c r="D588" s="75" t="s">
        <v>115</v>
      </c>
      <c r="E588" s="75" t="s">
        <v>67</v>
      </c>
      <c r="F588" s="75" t="s">
        <v>638</v>
      </c>
      <c r="G588" s="75" t="s">
        <v>77</v>
      </c>
      <c r="H588" s="75" t="s">
        <v>333</v>
      </c>
      <c r="I588" s="74" t="s">
        <v>337</v>
      </c>
      <c r="J588" s="75" t="s">
        <v>639</v>
      </c>
      <c r="K588" s="77">
        <v>3</v>
      </c>
      <c r="L588" s="78"/>
      <c r="M588" s="74" t="s">
        <v>348</v>
      </c>
      <c r="N588" s="80">
        <v>2</v>
      </c>
    </row>
    <row r="589" spans="1:14" ht="21.95" customHeight="1">
      <c r="A589" s="71">
        <v>583</v>
      </c>
      <c r="B589" s="197" t="s">
        <v>634</v>
      </c>
      <c r="C589" s="199" t="s">
        <v>261</v>
      </c>
      <c r="D589" s="75" t="s">
        <v>115</v>
      </c>
      <c r="E589" s="75" t="s">
        <v>67</v>
      </c>
      <c r="F589" s="75" t="s">
        <v>638</v>
      </c>
      <c r="G589" s="75" t="s">
        <v>77</v>
      </c>
      <c r="H589" s="75" t="s">
        <v>333</v>
      </c>
      <c r="I589" s="74" t="s">
        <v>337</v>
      </c>
      <c r="J589" s="75" t="s">
        <v>639</v>
      </c>
      <c r="K589" s="77">
        <v>3</v>
      </c>
      <c r="L589" s="78"/>
      <c r="M589" s="74" t="s">
        <v>348</v>
      </c>
      <c r="N589" s="80">
        <v>2</v>
      </c>
    </row>
    <row r="590" spans="1:14" ht="21.95" customHeight="1">
      <c r="A590" s="74">
        <v>584</v>
      </c>
      <c r="B590" s="199" t="s">
        <v>635</v>
      </c>
      <c r="C590" s="232" t="s">
        <v>272</v>
      </c>
      <c r="D590" s="75" t="s">
        <v>115</v>
      </c>
      <c r="E590" s="75" t="s">
        <v>67</v>
      </c>
      <c r="F590" s="75" t="s">
        <v>638</v>
      </c>
      <c r="G590" s="75" t="s">
        <v>77</v>
      </c>
      <c r="H590" s="75" t="s">
        <v>333</v>
      </c>
      <c r="I590" s="74" t="s">
        <v>337</v>
      </c>
      <c r="J590" s="75" t="s">
        <v>639</v>
      </c>
      <c r="K590" s="77">
        <v>3</v>
      </c>
      <c r="L590" s="78"/>
      <c r="M590" s="74" t="s">
        <v>348</v>
      </c>
      <c r="N590" s="80">
        <v>2</v>
      </c>
    </row>
    <row r="591" spans="1:14" ht="21.95" customHeight="1">
      <c r="A591" s="71">
        <v>585</v>
      </c>
      <c r="B591" s="199" t="s">
        <v>518</v>
      </c>
      <c r="C591" s="232" t="s">
        <v>272</v>
      </c>
      <c r="D591" s="75" t="s">
        <v>115</v>
      </c>
      <c r="E591" s="75" t="s">
        <v>67</v>
      </c>
      <c r="F591" s="75" t="s">
        <v>638</v>
      </c>
      <c r="G591" s="75" t="s">
        <v>77</v>
      </c>
      <c r="H591" s="75" t="s">
        <v>333</v>
      </c>
      <c r="I591" s="74" t="s">
        <v>337</v>
      </c>
      <c r="J591" s="75" t="s">
        <v>639</v>
      </c>
      <c r="K591" s="77">
        <v>3</v>
      </c>
      <c r="L591" s="78"/>
      <c r="M591" s="74" t="s">
        <v>348</v>
      </c>
      <c r="N591" s="80">
        <v>2</v>
      </c>
    </row>
    <row r="592" spans="1:14" ht="21.95" customHeight="1">
      <c r="A592" s="74">
        <v>586</v>
      </c>
      <c r="B592" s="200" t="s">
        <v>519</v>
      </c>
      <c r="C592" s="232" t="s">
        <v>89</v>
      </c>
      <c r="D592" s="75" t="s">
        <v>115</v>
      </c>
      <c r="E592" s="75" t="s">
        <v>67</v>
      </c>
      <c r="F592" s="75" t="s">
        <v>638</v>
      </c>
      <c r="G592" s="75" t="s">
        <v>77</v>
      </c>
      <c r="H592" s="75" t="s">
        <v>333</v>
      </c>
      <c r="I592" s="74" t="s">
        <v>337</v>
      </c>
      <c r="J592" s="75" t="s">
        <v>639</v>
      </c>
      <c r="K592" s="77">
        <v>3</v>
      </c>
      <c r="L592" s="78"/>
      <c r="M592" s="74" t="s">
        <v>348</v>
      </c>
      <c r="N592" s="80">
        <v>2</v>
      </c>
    </row>
    <row r="593" spans="1:14" ht="21.95" customHeight="1">
      <c r="A593" s="71">
        <v>587</v>
      </c>
      <c r="B593" s="200" t="s">
        <v>520</v>
      </c>
      <c r="C593" s="232" t="s">
        <v>89</v>
      </c>
      <c r="D593" s="75" t="s">
        <v>115</v>
      </c>
      <c r="E593" s="75" t="s">
        <v>67</v>
      </c>
      <c r="F593" s="75" t="s">
        <v>638</v>
      </c>
      <c r="G593" s="75" t="s">
        <v>77</v>
      </c>
      <c r="H593" s="75" t="s">
        <v>333</v>
      </c>
      <c r="I593" s="74" t="s">
        <v>337</v>
      </c>
      <c r="J593" s="75" t="s">
        <v>639</v>
      </c>
      <c r="K593" s="77">
        <v>3</v>
      </c>
      <c r="L593" s="78"/>
      <c r="M593" s="74" t="s">
        <v>348</v>
      </c>
      <c r="N593" s="80">
        <v>2</v>
      </c>
    </row>
    <row r="594" spans="1:14" ht="21.95" customHeight="1">
      <c r="A594" s="74">
        <v>588</v>
      </c>
      <c r="B594" s="200" t="s">
        <v>521</v>
      </c>
      <c r="C594" s="232" t="s">
        <v>89</v>
      </c>
      <c r="D594" s="75" t="s">
        <v>115</v>
      </c>
      <c r="E594" s="75" t="s">
        <v>67</v>
      </c>
      <c r="F594" s="75" t="s">
        <v>638</v>
      </c>
      <c r="G594" s="75" t="s">
        <v>77</v>
      </c>
      <c r="H594" s="75" t="s">
        <v>333</v>
      </c>
      <c r="I594" s="74" t="s">
        <v>337</v>
      </c>
      <c r="J594" s="75" t="s">
        <v>639</v>
      </c>
      <c r="K594" s="77">
        <v>3</v>
      </c>
      <c r="L594" s="78"/>
      <c r="M594" s="74" t="s">
        <v>348</v>
      </c>
      <c r="N594" s="80">
        <v>2</v>
      </c>
    </row>
    <row r="595" spans="1:14" ht="21.95" customHeight="1">
      <c r="A595" s="71">
        <v>589</v>
      </c>
      <c r="B595" s="203" t="s">
        <v>522</v>
      </c>
      <c r="C595" s="232" t="s">
        <v>89</v>
      </c>
      <c r="D595" s="75" t="s">
        <v>115</v>
      </c>
      <c r="E595" s="75" t="s">
        <v>67</v>
      </c>
      <c r="F595" s="75" t="s">
        <v>638</v>
      </c>
      <c r="G595" s="75" t="s">
        <v>77</v>
      </c>
      <c r="H595" s="75" t="s">
        <v>333</v>
      </c>
      <c r="I595" s="74" t="s">
        <v>337</v>
      </c>
      <c r="J595" s="75" t="s">
        <v>639</v>
      </c>
      <c r="K595" s="77">
        <v>3</v>
      </c>
      <c r="L595" s="78"/>
      <c r="M595" s="74" t="s">
        <v>348</v>
      </c>
      <c r="N595" s="80">
        <v>2</v>
      </c>
    </row>
    <row r="596" spans="1:14" ht="21.95" customHeight="1">
      <c r="A596" s="74">
        <v>590</v>
      </c>
      <c r="B596" s="214" t="s">
        <v>231</v>
      </c>
      <c r="C596" s="232" t="s">
        <v>94</v>
      </c>
      <c r="D596" s="75" t="s">
        <v>115</v>
      </c>
      <c r="E596" s="75" t="s">
        <v>67</v>
      </c>
      <c r="F596" s="75" t="s">
        <v>638</v>
      </c>
      <c r="G596" s="75" t="s">
        <v>77</v>
      </c>
      <c r="H596" s="75" t="s">
        <v>333</v>
      </c>
      <c r="I596" s="74" t="s">
        <v>337</v>
      </c>
      <c r="J596" s="75" t="s">
        <v>639</v>
      </c>
      <c r="K596" s="77">
        <v>3</v>
      </c>
      <c r="L596" s="78"/>
      <c r="M596" s="74" t="s">
        <v>348</v>
      </c>
      <c r="N596" s="80">
        <v>2</v>
      </c>
    </row>
    <row r="597" spans="1:14" ht="21.95" customHeight="1">
      <c r="A597" s="71">
        <v>591</v>
      </c>
      <c r="B597" s="183" t="s">
        <v>482</v>
      </c>
      <c r="C597" s="232" t="s">
        <v>82</v>
      </c>
      <c r="D597" s="75" t="s">
        <v>112</v>
      </c>
      <c r="E597" s="75" t="s">
        <v>53</v>
      </c>
      <c r="F597" s="75" t="s">
        <v>638</v>
      </c>
      <c r="G597" s="75" t="s">
        <v>77</v>
      </c>
      <c r="H597" s="75" t="s">
        <v>333</v>
      </c>
      <c r="I597" s="74" t="s">
        <v>337</v>
      </c>
      <c r="J597" s="75" t="s">
        <v>639</v>
      </c>
      <c r="K597" s="77">
        <v>3</v>
      </c>
      <c r="L597" s="78"/>
      <c r="M597" s="74" t="s">
        <v>348</v>
      </c>
      <c r="N597" s="80">
        <v>2</v>
      </c>
    </row>
  </sheetData>
  <sheetProtection selectLockedCells="1"/>
  <protectedRanges>
    <protectedRange password="CE28" sqref="I4:J4 I2 B2 M4:N4" name="ช่วง1_2"/>
  </protectedRanges>
  <dataConsolidate/>
  <mergeCells count="6">
    <mergeCell ref="C2:E2"/>
    <mergeCell ref="F2:N2"/>
    <mergeCell ref="B5:C5"/>
    <mergeCell ref="K4:L4"/>
    <mergeCell ref="B4:C4"/>
    <mergeCell ref="D4:E4"/>
  </mergeCells>
  <phoneticPr fontId="11" type="noConversion"/>
  <dataValidations count="12">
    <dataValidation allowBlank="1" showInputMessage="1" showErrorMessage="1" error="กรุณากรอกตัวเลขจำนวนเต็ม" sqref="M4:N4"/>
    <dataValidation type="whole" errorStyle="warning" allowBlank="1" showInputMessage="1" showErrorMessage="1" errorTitle="จำนวนไม่ถูกต้อง" error="กรุณาตรวจสอบตัวเลขอีกครั้ง" sqref="G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/>
    <dataValidation type="whole" errorStyle="warning" allowBlank="1" showInputMessage="1" showErrorMessage="1" errorTitle="ตัวเลขไม่ถูกต้อง" error="กรุณากรอกเฉพาะปีพุทธศักราช" sqref="I4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7:G2837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837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837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2837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2837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2837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7:H2837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ignoredErrors>
    <ignoredError sqref="J167:J168 J160:J166 J151:J159 J135:J150 J171:J263 J280 J299:J321 J297:J298 J284:J29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5"/>
  <sheetViews>
    <sheetView showGridLines="0" zoomScale="130" zoomScaleNormal="130" zoomScaleSheetLayoutView="90" zoomScalePageLayoutView="120" workbookViewId="0">
      <selection activeCell="R7" sqref="R7"/>
    </sheetView>
  </sheetViews>
  <sheetFormatPr defaultColWidth="9" defaultRowHeight="21.75"/>
  <cols>
    <col min="1" max="1" width="3.140625" style="20" customWidth="1"/>
    <col min="2" max="2" width="19.140625" style="20" customWidth="1"/>
    <col min="3" max="3" width="10.42578125" style="20" customWidth="1"/>
    <col min="4" max="4" width="8.28515625" style="20" customWidth="1"/>
    <col min="5" max="5" width="28.42578125" style="20" customWidth="1"/>
    <col min="6" max="6" width="8.7109375" style="20" customWidth="1"/>
    <col min="7" max="7" width="1.42578125" style="20" customWidth="1"/>
    <col min="8" max="8" width="12.28515625" style="20" customWidth="1"/>
    <col min="9" max="9" width="9.7109375" style="20" customWidth="1"/>
    <col min="10" max="10" width="7.42578125" style="23" customWidth="1"/>
    <col min="11" max="11" width="8.42578125" style="20" customWidth="1"/>
    <col min="12" max="12" width="9.28515625" style="20" customWidth="1"/>
    <col min="13" max="13" width="7" style="20" customWidth="1"/>
    <col min="14" max="14" width="0.85546875" style="20" customWidth="1"/>
    <col min="15" max="16384" width="9" style="20"/>
  </cols>
  <sheetData>
    <row r="1" spans="1:14" s="13" customFormat="1" ht="36.75" customHeight="1">
      <c r="A1" s="263" t="s">
        <v>71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89"/>
    </row>
    <row r="2" spans="1:14" s="13" customFormat="1" ht="24.75" customHeight="1">
      <c r="A2" s="7"/>
      <c r="B2" s="5"/>
      <c r="C2" s="25" t="s">
        <v>7</v>
      </c>
      <c r="D2" s="269" t="str">
        <f>เก็บข้อมูลHRD!C2</f>
        <v>สำนักพัฒนาระบบและรับรองมาตรฐานสินค้าปศุสัตว์</v>
      </c>
      <c r="E2" s="270"/>
      <c r="F2" s="270"/>
      <c r="G2" s="270"/>
      <c r="H2" s="270"/>
      <c r="I2" s="271"/>
      <c r="J2" s="272" t="s">
        <v>76</v>
      </c>
      <c r="K2" s="272"/>
      <c r="L2" s="273" t="str">
        <f>เก็บข้อมูลHRD!K4</f>
        <v>นางสุภานันท์ บุญญกาญจน์</v>
      </c>
      <c r="M2" s="274"/>
      <c r="N2" s="90"/>
    </row>
    <row r="3" spans="1:14" s="13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</row>
    <row r="4" spans="1:14" s="13" customFormat="1" ht="25.5" customHeight="1">
      <c r="A4" s="8"/>
      <c r="B4" s="265" t="s">
        <v>48</v>
      </c>
      <c r="C4" s="266"/>
      <c r="D4" s="26">
        <f>เก็บข้อมูลHRD!D4</f>
        <v>63</v>
      </c>
      <c r="E4" s="27" t="s">
        <v>55</v>
      </c>
      <c r="F4" s="26">
        <f>เก็บข้อมูลHRD!G4</f>
        <v>288</v>
      </c>
      <c r="G4" s="28"/>
      <c r="H4" s="29" t="s">
        <v>49</v>
      </c>
      <c r="I4" s="267">
        <f>เก็บข้อมูลHRD!I4</f>
        <v>2563</v>
      </c>
      <c r="J4" s="267"/>
      <c r="K4" s="268" t="s">
        <v>47</v>
      </c>
      <c r="L4" s="268"/>
      <c r="M4" s="30" t="str">
        <f>เก็บข้อมูลHRD!N4</f>
        <v>23/09/63</v>
      </c>
      <c r="N4" s="91"/>
    </row>
    <row r="5" spans="1:14" s="22" customFormat="1" ht="5.25" customHeight="1">
      <c r="A5" s="9"/>
      <c r="B5" s="262"/>
      <c r="C5" s="262"/>
      <c r="D5" s="24"/>
      <c r="E5" s="24"/>
      <c r="F5" s="4"/>
      <c r="G5" s="4"/>
      <c r="H5" s="6"/>
      <c r="I5" s="16"/>
      <c r="J5" s="6"/>
      <c r="K5" s="17"/>
      <c r="L5" s="19"/>
      <c r="M5" s="19"/>
      <c r="N5" s="19"/>
    </row>
    <row r="6" spans="1:14" s="22" customFormat="1" ht="25.5" customHeight="1">
      <c r="A6" s="284" t="s">
        <v>15</v>
      </c>
      <c r="B6" s="281" t="s">
        <v>36</v>
      </c>
      <c r="C6" s="282"/>
      <c r="D6" s="282"/>
      <c r="E6" s="282"/>
      <c r="F6" s="283"/>
      <c r="G6" s="31"/>
      <c r="H6" s="256" t="s">
        <v>34</v>
      </c>
      <c r="I6" s="256"/>
      <c r="J6" s="256"/>
      <c r="K6" s="255" t="s">
        <v>35</v>
      </c>
      <c r="L6" s="255"/>
      <c r="M6" s="255"/>
      <c r="N6" s="92"/>
    </row>
    <row r="7" spans="1:14" ht="24.95" customHeight="1">
      <c r="A7" s="285"/>
      <c r="B7" s="298" t="s">
        <v>53</v>
      </c>
      <c r="C7" s="299"/>
      <c r="D7" s="300"/>
      <c r="E7" s="296" t="s">
        <v>67</v>
      </c>
      <c r="F7" s="296"/>
      <c r="G7" s="34"/>
      <c r="H7" s="260" t="s">
        <v>17</v>
      </c>
      <c r="I7" s="260"/>
      <c r="J7" s="35">
        <f>COUNTIF(เก็บข้อมูลHRD!G7:G7843,"ความรู้/ทักษะเฉพาะทางในสายงาน")</f>
        <v>447</v>
      </c>
      <c r="K7" s="257" t="s">
        <v>50</v>
      </c>
      <c r="L7" s="257"/>
      <c r="M7" s="36">
        <f>COUNTIF(เก็บข้อมูลHRD!H7:H7843,"อบรมกับหน่วยงานนอกกรมฯ")</f>
        <v>64</v>
      </c>
      <c r="N7" s="94"/>
    </row>
    <row r="8" spans="1:14" ht="24.95" customHeight="1">
      <c r="A8" s="285"/>
      <c r="B8" s="278" t="s">
        <v>8</v>
      </c>
      <c r="C8" s="278"/>
      <c r="D8" s="32">
        <f>COUNTIFS(เก็บข้อมูลHRD!E7:E7843,"ข้าราชการ",เก็บข้อมูลHRD!N7:N7843,"1")</f>
        <v>100</v>
      </c>
      <c r="E8" s="33" t="s">
        <v>10</v>
      </c>
      <c r="F8" s="32">
        <f>COUNTIFS(เก็บข้อมูลHRD!E7:E7843,"พนักงานราชการ",เก็บข้อมูลHRD!N7:N7843,"1")</f>
        <v>215</v>
      </c>
      <c r="G8" s="34"/>
      <c r="H8" s="260" t="s">
        <v>18</v>
      </c>
      <c r="I8" s="260"/>
      <c r="J8" s="35">
        <f>COUNTIF(เก็บข้อมูลHRD!G7:G7843,"ภาษา")</f>
        <v>0</v>
      </c>
      <c r="K8" s="275" t="s">
        <v>42</v>
      </c>
      <c r="L8" s="275"/>
      <c r="M8" s="36">
        <f>COUNTIF(เก็บข้อมูลHRD!H7:H7843,"อบรมกับหน่วยงานในกรมฯ")</f>
        <v>462</v>
      </c>
      <c r="N8" s="94"/>
    </row>
    <row r="9" spans="1:14" ht="24.95" customHeight="1">
      <c r="A9" s="285"/>
      <c r="B9" s="278" t="s">
        <v>9</v>
      </c>
      <c r="C9" s="278"/>
      <c r="D9" s="37">
        <f t="array" ref="D9">SUMPRODUCT(IF(เก็บข้อมูลHRD!E7:E7843="ข้าราชการ",IF(เก็บข้อมูลHRD!B7:B7843&lt;&gt;"",IF(เก็บข้อมูลHRD!N7:N7843=1,1/COUNTIFS(เก็บข้อมูลHRD!B7:B7843,เก็บข้อมูลHRD!B7:B7843,เก็บข้อมูลHRD!E7:E7843,"ข้าราชการ",เก็บข้อมูลHRD!B7:B7843,"&lt;&gt;",เก็บข้อมูลHRD!N7:N7843,"=1")))))</f>
        <v>53.000000000000021</v>
      </c>
      <c r="E9" s="33" t="s">
        <v>11</v>
      </c>
      <c r="F9" s="32">
        <f t="array" ref="F9">SUMPRODUCT(IF(เก็บข้อมูลHRD!E7:E7843="พนักงานราชการ",IF(เก็บข้อมูลHRD!B7:B7843&lt;&gt;"",IF(เก็บข้อมูลHRD!N7:N7843=1,1/COUNTIFS(เก็บข้อมูลHRD!B7:B7843,เก็บข้อมูลHRD!B7:B7843,เก็บข้อมูลHRD!E7:E7843,"พนักงานราชการ",เก็บข้อมูลHRD!B7:B7843,"&lt;&gt;",เก็บข้อมูลHRD!N7:N7843,"=1")))))</f>
        <v>135.99999999999994</v>
      </c>
      <c r="G9" s="39"/>
      <c r="H9" s="260" t="s">
        <v>19</v>
      </c>
      <c r="I9" s="260"/>
      <c r="J9" s="35">
        <f>COUNTIF(เก็บข้อมูลHRD!G7:G7843,"ภาวะผู้นำ/คุณธรรม/จริยธรรม")</f>
        <v>137</v>
      </c>
      <c r="K9" s="257" t="s">
        <v>51</v>
      </c>
      <c r="L9" s="257"/>
      <c r="M9" s="36">
        <f>COUNTIF(เก็บข้อมูลHRD!H7:H7843,"e-Learning")</f>
        <v>0</v>
      </c>
      <c r="N9" s="94"/>
    </row>
    <row r="10" spans="1:14" ht="24.95" customHeight="1">
      <c r="A10" s="286"/>
      <c r="B10" s="278" t="s">
        <v>13</v>
      </c>
      <c r="C10" s="278"/>
      <c r="D10" s="38">
        <f t="array" ref="D10">D9/D4*100</f>
        <v>84.126984126984155</v>
      </c>
      <c r="E10" s="33" t="s">
        <v>14</v>
      </c>
      <c r="F10" s="38">
        <f t="array" ref="F10">F9/F4*100</f>
        <v>47.222222222222207</v>
      </c>
      <c r="G10" s="40"/>
      <c r="H10" s="260" t="s">
        <v>20</v>
      </c>
      <c r="I10" s="260"/>
      <c r="J10" s="35">
        <f>COUNTIF(เก็บข้อมูลHRD!G7:G7843,"จิตอาสา/บริการ")</f>
        <v>0</v>
      </c>
      <c r="K10" s="257" t="s">
        <v>25</v>
      </c>
      <c r="L10" s="257"/>
      <c r="M10" s="36">
        <f>COUNTIF(เก็บข้อมูลHRD!H7:H7843,"ชุมชนนักปฏิบัติ(CoP)")</f>
        <v>63</v>
      </c>
      <c r="N10" s="94"/>
    </row>
    <row r="11" spans="1:14" ht="24.95" customHeight="1">
      <c r="A11" s="293" t="s">
        <v>16</v>
      </c>
      <c r="B11" s="290" t="s">
        <v>37</v>
      </c>
      <c r="C11" s="291"/>
      <c r="D11" s="291"/>
      <c r="E11" s="291"/>
      <c r="F11" s="292"/>
      <c r="G11" s="34"/>
      <c r="H11" s="260" t="s">
        <v>21</v>
      </c>
      <c r="I11" s="260"/>
      <c r="J11" s="35">
        <f>COUNTIF(เก็บข้อมูลHRD!G7:G7843,"ความรับผิดชอบ/ซื่อสัตย์สุจริต")</f>
        <v>0</v>
      </c>
      <c r="K11" s="257" t="s">
        <v>28</v>
      </c>
      <c r="L11" s="257"/>
      <c r="M11" s="36">
        <f>COUNTIF(เก็บข้อมูลHRD!H7:H7843,"สอนงาน")</f>
        <v>2</v>
      </c>
      <c r="N11" s="94"/>
    </row>
    <row r="12" spans="1:14" ht="24.95" customHeight="1">
      <c r="A12" s="294"/>
      <c r="B12" s="287" t="s">
        <v>53</v>
      </c>
      <c r="C12" s="288"/>
      <c r="D12" s="289"/>
      <c r="E12" s="297" t="s">
        <v>67</v>
      </c>
      <c r="F12" s="297"/>
      <c r="G12" s="34"/>
      <c r="H12" s="260" t="s">
        <v>22</v>
      </c>
      <c r="I12" s="260"/>
      <c r="J12" s="35">
        <f>COUNTIF(เก็บข้อมูลHRD!G7:G7843,"ทำงานเป็นทีม")</f>
        <v>0</v>
      </c>
      <c r="K12" s="257" t="s">
        <v>29</v>
      </c>
      <c r="L12" s="257"/>
      <c r="M12" s="36">
        <f>COUNTIF(เก็บข้อมูลHRD!H7:H7843,"มอบหมายงาน")</f>
        <v>0</v>
      </c>
      <c r="N12" s="94"/>
    </row>
    <row r="13" spans="1:14" ht="24.95" customHeight="1">
      <c r="A13" s="294"/>
      <c r="B13" s="259" t="s">
        <v>8</v>
      </c>
      <c r="C13" s="259"/>
      <c r="D13" s="32">
        <f>COUNTIFS(เก็บข้อมูลHRD!E7:E7843,"ข้าราชการ",เก็บข้อมูลHRD!N7:N7843,"2")</f>
        <v>62</v>
      </c>
      <c r="E13" s="33" t="s">
        <v>10</v>
      </c>
      <c r="F13" s="32">
        <f t="array" ref="F13">COUNTIFS(เก็บข้อมูลHRD!E7:E1843,"พนักงานราชการ",เก็บข้อมูลHRD!N7:N1843,"2")</f>
        <v>214</v>
      </c>
      <c r="G13" s="39"/>
      <c r="H13" s="260" t="s">
        <v>26</v>
      </c>
      <c r="I13" s="260"/>
      <c r="J13" s="35">
        <f>COUNTIF(เก็บข้อมูลHRD!G7:G7843,"คิดค้น/ใช้นวัตกรรมใหม่ๆ")</f>
        <v>0</v>
      </c>
      <c r="K13" s="257" t="s">
        <v>30</v>
      </c>
      <c r="L13" s="257"/>
      <c r="M13" s="36">
        <f>COUNTIF(เก็บข้อมูลHRD!H7:H7843,"ดูงานนอกสถานที่")</f>
        <v>0</v>
      </c>
      <c r="N13" s="94"/>
    </row>
    <row r="14" spans="1:14" ht="24.95" customHeight="1">
      <c r="A14" s="294"/>
      <c r="B14" s="259" t="s">
        <v>9</v>
      </c>
      <c r="C14" s="259"/>
      <c r="D14" s="32">
        <f t="array" ref="D14">SUMPRODUCT(IF(เก็บข้อมูลHRD!E7:E7843="ข้าราชการ",IF(เก็บข้อมูลHRD!B7:B7843&lt;&gt;"",IF(เก็บข้อมูลHRD!N7:N7843=2,1/COUNTIFS(เก็บข้อมูลHRD!B7:B7843,เก็บข้อมูลHRD!B7:B7843,เก็บข้อมูลHRD!E7:E7843,"ข้าราชการ",เก็บข้อมูลHRD!B7:B7843,"&lt;&gt;",เก็บข้อมูลHRD!N7:N7843,"=2")))))</f>
        <v>51</v>
      </c>
      <c r="E14" s="33" t="s">
        <v>11</v>
      </c>
      <c r="F14" s="32">
        <f t="array" ref="F14">SUMPRODUCT(IF(เก็บข้อมูลHRD!E7:E7843="พนักงานราชการ",IF(เก็บข้อมูลHRD!B7:B7843&lt;&gt;"",IF(เก็บข้อมูลHRD!N7:N7843=2,1/COUNTIFS(เก็บข้อมูลHRD!B7:B7843,เก็บข้อมูลHRD!B7:B7843,เก็บข้อมูลHRD!E7:E7843,"พนักงานราชการ",เก็บข้อมูลHRD!B7:B7843,"&lt;&gt;",เก็บข้อมูลHRD!N7:N7843,"=2")))))</f>
        <v>207</v>
      </c>
      <c r="G14" s="40"/>
      <c r="H14" s="260" t="s">
        <v>27</v>
      </c>
      <c r="I14" s="260"/>
      <c r="J14" s="35">
        <f>COUNTIF(เก็บข้อมูลHRD!G7:G7843,"กฎหมาย/กฎระเบียบฯ")</f>
        <v>7</v>
      </c>
      <c r="K14" s="257" t="s">
        <v>31</v>
      </c>
      <c r="L14" s="257"/>
      <c r="M14" s="36">
        <f>COUNTIF(เก็บข้อมูลHRD!H7:H7843,"หมุนเวียนงาน")</f>
        <v>0</v>
      </c>
      <c r="N14" s="94"/>
    </row>
    <row r="15" spans="1:14" ht="24.95" customHeight="1">
      <c r="A15" s="295"/>
      <c r="B15" s="259" t="s">
        <v>13</v>
      </c>
      <c r="C15" s="259"/>
      <c r="D15" s="38">
        <f>D14/D4*100</f>
        <v>80.952380952380949</v>
      </c>
      <c r="E15" s="33" t="s">
        <v>14</v>
      </c>
      <c r="F15" s="38">
        <f>F14/F4*100</f>
        <v>71.875</v>
      </c>
      <c r="G15" s="34"/>
      <c r="H15" s="260" t="s">
        <v>23</v>
      </c>
      <c r="I15" s="260"/>
      <c r="J15" s="35">
        <f>COUNTIF(เก็บข้อมูลHRD!G7:G7843,"การใช้เทคโนโลยี")</f>
        <v>0</v>
      </c>
      <c r="K15" s="257" t="s">
        <v>32</v>
      </c>
      <c r="L15" s="257"/>
      <c r="M15" s="36">
        <f>COUNTIF(เก็บข้อมูลHRD!H7:H7843,"เรียนรู้ด้วยตนเอง")</f>
        <v>0</v>
      </c>
      <c r="N15" s="94"/>
    </row>
    <row r="16" spans="1:14" ht="24.95" customHeight="1">
      <c r="A16" s="305" t="s">
        <v>12</v>
      </c>
      <c r="B16" s="279" t="s">
        <v>38</v>
      </c>
      <c r="C16" s="279"/>
      <c r="D16" s="279"/>
      <c r="E16" s="279"/>
      <c r="F16" s="280"/>
      <c r="G16" s="34"/>
      <c r="H16" s="260" t="s">
        <v>24</v>
      </c>
      <c r="I16" s="260"/>
      <c r="J16" s="35">
        <f>COUNTIF(เก็บข้อมูลHRD!G7:G7843,"ทักษะการคิด")</f>
        <v>0</v>
      </c>
      <c r="K16" s="257" t="s">
        <v>33</v>
      </c>
      <c r="L16" s="257"/>
      <c r="M16" s="36">
        <f>COUNTIF(เก็บข้อมูลHRD!H7:H7843,"อื่นๆ")</f>
        <v>0</v>
      </c>
      <c r="N16" s="94"/>
    </row>
    <row r="17" spans="1:15" ht="23.25" customHeight="1">
      <c r="A17" s="305"/>
      <c r="B17" s="279" t="s">
        <v>53</v>
      </c>
      <c r="C17" s="279"/>
      <c r="D17" s="280"/>
      <c r="E17" s="306" t="s">
        <v>67</v>
      </c>
      <c r="F17" s="306"/>
      <c r="G17" s="39"/>
      <c r="H17" s="258" t="s">
        <v>54</v>
      </c>
      <c r="I17" s="258"/>
      <c r="J17" s="102">
        <f>SUM(J7:J16)</f>
        <v>591</v>
      </c>
      <c r="K17" s="258" t="s">
        <v>54</v>
      </c>
      <c r="L17" s="258"/>
      <c r="M17" s="103">
        <f>SUM(M7:M16)</f>
        <v>591</v>
      </c>
      <c r="N17" s="94"/>
    </row>
    <row r="18" spans="1:15" ht="24.95" customHeight="1">
      <c r="A18" s="305"/>
      <c r="B18" s="261" t="s">
        <v>8</v>
      </c>
      <c r="C18" s="259"/>
      <c r="D18" s="32">
        <f>COUNTIF(เก็บข้อมูลHRD!E7:E7843,"ข้าราชการ")</f>
        <v>162</v>
      </c>
      <c r="E18" s="33" t="s">
        <v>10</v>
      </c>
      <c r="F18" s="32">
        <f>COUNTIF(เก็บข้อมูลHRD!E7:E7843,"พนักงานราชการ")</f>
        <v>429</v>
      </c>
      <c r="G18" s="40"/>
      <c r="H18" s="302" t="s">
        <v>68</v>
      </c>
      <c r="I18" s="303"/>
      <c r="J18" s="303"/>
      <c r="K18" s="303"/>
      <c r="L18" s="303"/>
      <c r="M18" s="303"/>
      <c r="N18" s="40"/>
    </row>
    <row r="19" spans="1:15" ht="28.5" customHeight="1">
      <c r="A19" s="305"/>
      <c r="B19" s="261" t="s">
        <v>9</v>
      </c>
      <c r="C19" s="259"/>
      <c r="D19" s="32">
        <f t="array" ref="D19">SUMPRODUCT(IF(เก็บข้อมูลHRD!E7:E7843="ข้าราชการ",IF(เก็บข้อมูลHRD!B7:B7843&lt;&gt;"",1/COUNTIFS(เก็บข้อมูลHRD!B7:B7843,เก็บข้อมูลHRD!B7:B7843,เก็บข้อมูลHRD!E7:E7843,"ข้าราชการ",เก็บข้อมูลHRD!B7:B7843,"&lt;&gt;"))))</f>
        <v>83.000000000000071</v>
      </c>
      <c r="E19" s="33" t="s">
        <v>11</v>
      </c>
      <c r="F19" s="32">
        <f t="array" ref="F19">SUMPRODUCT(IF(เก็บข้อมูลHRD!E7:E7843="พนักงานราชการ",IF(เก็บข้อมูลHRD!B7:B7843&lt;&gt;"",1/COUNTIFS(เก็บข้อมูลHRD!B7:B7843,เก็บข้อมูลHRD!B7:B7843,เก็บข้อมูลHRD!E7:E7843,"พนักงานราชการ",เก็บข้อมูลHRD!B7:B7843,"&lt;&gt;"))))</f>
        <v>315.99999999999977</v>
      </c>
      <c r="G19" s="39"/>
      <c r="H19" s="304"/>
      <c r="I19" s="304"/>
      <c r="J19" s="304"/>
      <c r="K19" s="304"/>
      <c r="L19" s="304"/>
      <c r="M19" s="304"/>
      <c r="N19" s="93"/>
    </row>
    <row r="20" spans="1:15" ht="24.95" customHeight="1">
      <c r="A20" s="305"/>
      <c r="B20" s="261" t="s">
        <v>13</v>
      </c>
      <c r="C20" s="259"/>
      <c r="D20" s="38">
        <f>D19/D4*100</f>
        <v>131.74603174603186</v>
      </c>
      <c r="E20" s="33" t="s">
        <v>14</v>
      </c>
      <c r="F20" s="38">
        <f>F19/F4*100</f>
        <v>109.72222222222214</v>
      </c>
      <c r="G20" s="40"/>
      <c r="H20" s="304"/>
      <c r="I20" s="304"/>
      <c r="J20" s="304"/>
      <c r="K20" s="304"/>
      <c r="L20" s="304"/>
      <c r="M20" s="304"/>
      <c r="N20" s="45"/>
    </row>
    <row r="21" spans="1:15" ht="25.5" customHeight="1">
      <c r="A21" s="305"/>
      <c r="B21" s="276" t="s">
        <v>41</v>
      </c>
      <c r="C21" s="276"/>
      <c r="D21" s="276"/>
      <c r="E21" s="276"/>
      <c r="F21" s="277"/>
      <c r="G21" s="120"/>
      <c r="H21" s="304"/>
      <c r="I21" s="304"/>
      <c r="J21" s="304"/>
      <c r="K21" s="304"/>
      <c r="L21" s="304"/>
      <c r="M21" s="304"/>
      <c r="N21" s="45"/>
      <c r="O21" s="20" t="s">
        <v>58</v>
      </c>
    </row>
    <row r="22" spans="1:15" ht="24" customHeight="1">
      <c r="A22" s="305"/>
      <c r="B22" s="307" t="s">
        <v>40</v>
      </c>
      <c r="C22" s="308"/>
      <c r="D22" s="41">
        <f t="array" ref="D22">SUMPRODUCT(IF(เก็บข้อมูลHRD!M7:M7843="มี",IF(เก็บข้อมูลHRD!B7:B7843&lt;&gt;"",1/COUNTIFS(เก็บข้อมูลHRD!B7:B7843,เก็บข้อมูลHRD!B7:B7843,เก็บข้อมูลHRD!M7:M7843,"มี",เก็บข้อมูลHRD!B7:B7843,"&lt;&gt;"))))</f>
        <v>398.99999999999943</v>
      </c>
      <c r="E22" s="33" t="s">
        <v>39</v>
      </c>
      <c r="F22" s="38">
        <f>(D22/SUMPRODUCT((เก็บข้อมูลHRD!B7:B7843&lt;&gt;"")/COUNTIF(เก็บข้อมูลHRD!B7:B7843,เก็บข้อมูลHRD!B7:B7843&amp;"")))*100</f>
        <v>100</v>
      </c>
      <c r="G22" s="108"/>
      <c r="H22" s="304"/>
      <c r="I22" s="304"/>
      <c r="J22" s="304"/>
      <c r="K22" s="304"/>
      <c r="L22" s="304"/>
      <c r="M22" s="304"/>
      <c r="N22" s="45"/>
    </row>
    <row r="23" spans="1:15" ht="24">
      <c r="A23" s="305"/>
      <c r="B23" s="276" t="s">
        <v>43</v>
      </c>
      <c r="C23" s="276"/>
      <c r="D23" s="276"/>
      <c r="E23" s="276"/>
      <c r="F23" s="277"/>
      <c r="G23" s="108"/>
      <c r="H23" s="304"/>
      <c r="I23" s="304"/>
      <c r="J23" s="304"/>
      <c r="K23" s="304"/>
      <c r="L23" s="304"/>
      <c r="M23" s="304"/>
      <c r="N23" s="108"/>
    </row>
    <row r="24" spans="1:15" ht="21.75" customHeight="1">
      <c r="A24" s="305"/>
      <c r="B24" s="307" t="s">
        <v>44</v>
      </c>
      <c r="C24" s="308"/>
      <c r="D24" s="42">
        <f>SUM(เก็บข้อมูลHRD!L7:L7843)</f>
        <v>0</v>
      </c>
      <c r="E24" s="43" t="s">
        <v>59</v>
      </c>
      <c r="F24" s="44" t="e">
        <f>AVERAGEIF(เก็บข้อมูลHRD!L7:L7843,"&lt;&gt;0")</f>
        <v>#DIV/0!</v>
      </c>
      <c r="G24" s="108"/>
      <c r="H24" s="301" t="s">
        <v>61</v>
      </c>
      <c r="I24" s="301"/>
      <c r="J24" s="301"/>
      <c r="K24" s="301"/>
      <c r="L24" s="301"/>
      <c r="M24" s="108"/>
      <c r="N24" s="108"/>
    </row>
    <row r="25" spans="1:15">
      <c r="B25" s="254"/>
      <c r="C25" s="254"/>
      <c r="D25" s="254"/>
      <c r="E25" s="254"/>
    </row>
  </sheetData>
  <sheetProtection algorithmName="SHA-512" hashValue="mGDDhzh4DN6Obl0K1SmMqrWMJXUs1NvS7wZ44eN0MFGbWliPgcRtDTYFKJGbTOEfjBhBfvFE7ixsPb5p2xOlCw==" saltValue="0DjaLcjdiChP6E39VIh6EQ==" spinCount="100000" sheet="1" object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355"/>
  <sheetViews>
    <sheetView topLeftCell="A331" workbookViewId="0">
      <selection activeCell="B68" sqref="B68:B355"/>
    </sheetView>
  </sheetViews>
  <sheetFormatPr defaultColWidth="9" defaultRowHeight="21.75"/>
  <cols>
    <col min="1" max="1" width="10.42578125" style="113" customWidth="1"/>
    <col min="2" max="2" width="32.5703125" style="112" bestFit="1" customWidth="1"/>
    <col min="3" max="3" width="43.140625" style="114" bestFit="1" customWidth="1"/>
    <col min="4" max="4" width="37.5703125" style="113" bestFit="1" customWidth="1"/>
    <col min="5" max="16384" width="9" style="112"/>
  </cols>
  <sheetData>
    <row r="1" spans="1:4" s="95" customFormat="1" ht="36">
      <c r="A1" s="310" t="s">
        <v>64</v>
      </c>
      <c r="B1" s="310"/>
      <c r="C1" s="310"/>
      <c r="D1" s="310"/>
    </row>
    <row r="2" spans="1:4" s="95" customFormat="1" ht="92.25" customHeight="1">
      <c r="A2" s="309" t="s">
        <v>73</v>
      </c>
      <c r="B2" s="309"/>
      <c r="C2" s="309"/>
      <c r="D2" s="309"/>
    </row>
    <row r="3" spans="1:4" s="95" customFormat="1" ht="219.75" customHeight="1">
      <c r="A3" s="309" t="s">
        <v>79</v>
      </c>
      <c r="B3" s="309"/>
      <c r="C3" s="309"/>
      <c r="D3" s="309"/>
    </row>
    <row r="4" spans="1:4" s="99" customFormat="1" ht="52.5">
      <c r="A4" s="96" t="s">
        <v>57</v>
      </c>
      <c r="B4" s="97" t="s">
        <v>62</v>
      </c>
      <c r="C4" s="98" t="s">
        <v>1</v>
      </c>
      <c r="D4" s="100" t="s">
        <v>65</v>
      </c>
    </row>
    <row r="5" spans="1:4" ht="24">
      <c r="A5" s="110">
        <v>1</v>
      </c>
      <c r="B5" s="172" t="s">
        <v>495</v>
      </c>
      <c r="C5" s="173" t="s">
        <v>496</v>
      </c>
      <c r="D5" s="111" t="str">
        <f>IF(COUNTIF(เก็บข้อมูลHRD!$B$7:$B$1843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ht="24">
      <c r="A6" s="110">
        <v>2</v>
      </c>
      <c r="B6" s="172" t="s">
        <v>241</v>
      </c>
      <c r="C6" s="173" t="s">
        <v>497</v>
      </c>
      <c r="D6" s="111" t="str">
        <f>IF(COUNTIF(เก็บข้อมูลHRD!$B$7:$B$1843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ht="48">
      <c r="A7" s="110">
        <v>3</v>
      </c>
      <c r="B7" s="174" t="s">
        <v>224</v>
      </c>
      <c r="C7" s="175" t="s">
        <v>498</v>
      </c>
      <c r="D7" s="111" t="str">
        <f>IF(COUNTIF(เก็บข้อมูลHRD!$B$7:$B$1843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ht="24">
      <c r="A8" s="110">
        <v>4</v>
      </c>
      <c r="B8" s="176" t="s">
        <v>510</v>
      </c>
      <c r="C8" s="177" t="s">
        <v>499</v>
      </c>
      <c r="D8" s="111" t="str">
        <f>IF(COUNTIF(เก็บข้อมูลHRD!$B$7:$B$1843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ht="24">
      <c r="A9" s="110">
        <v>5</v>
      </c>
      <c r="B9" s="178" t="s">
        <v>511</v>
      </c>
      <c r="C9" s="177" t="s">
        <v>500</v>
      </c>
      <c r="D9" s="111" t="str">
        <f>IF(COUNTIF(เก็บข้อมูลHRD!$B$7:$B$1843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ht="24">
      <c r="A10" s="110">
        <v>6</v>
      </c>
      <c r="B10" s="179" t="s">
        <v>483</v>
      </c>
      <c r="C10" s="180" t="s">
        <v>82</v>
      </c>
      <c r="D10" s="111" t="str">
        <f>IF(COUNTIF(เก็บข้อมูลHRD!$B$7:$B$1843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ht="24">
      <c r="A11" s="110">
        <v>7</v>
      </c>
      <c r="B11" s="179" t="s">
        <v>484</v>
      </c>
      <c r="C11" s="180" t="s">
        <v>82</v>
      </c>
      <c r="D11" s="111" t="str">
        <f>IF(COUNTIF(เก็บข้อมูลHRD!$B$7:$B$1843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ht="24">
      <c r="A12" s="110">
        <v>8</v>
      </c>
      <c r="B12" s="181" t="s">
        <v>485</v>
      </c>
      <c r="C12" s="173" t="s">
        <v>82</v>
      </c>
      <c r="D12" s="111" t="str">
        <f>IF(COUNTIF(เก็บข้อมูลHRD!$B$7:$B$1843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ht="24">
      <c r="A13" s="110">
        <v>9</v>
      </c>
      <c r="B13" s="179" t="s">
        <v>121</v>
      </c>
      <c r="C13" s="180" t="s">
        <v>82</v>
      </c>
      <c r="D13" s="111" t="str">
        <f>IF(COUNTIF(เก็บข้อมูลHRD!$B$7:$B$1843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ht="24">
      <c r="A14" s="110">
        <v>10</v>
      </c>
      <c r="B14" s="179" t="s">
        <v>236</v>
      </c>
      <c r="C14" s="180" t="s">
        <v>82</v>
      </c>
      <c r="D14" s="111" t="str">
        <f>IF(COUNTIF(เก็บข้อมูลHRD!$B$7:$B$1843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ht="24">
      <c r="A15" s="110">
        <v>11</v>
      </c>
      <c r="B15" s="182" t="s">
        <v>123</v>
      </c>
      <c r="C15" s="180" t="s">
        <v>82</v>
      </c>
      <c r="D15" s="111" t="str">
        <f>IF(COUNTIF(เก็บข้อมูลHRD!$B$7:$B$1843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ht="24">
      <c r="A16" s="110">
        <v>12</v>
      </c>
      <c r="B16" s="179" t="s">
        <v>486</v>
      </c>
      <c r="C16" s="180" t="s">
        <v>82</v>
      </c>
      <c r="D16" s="111" t="str">
        <f>IF(COUNTIF(เก็บข้อมูลHRD!$B$7:$B$1843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ht="24">
      <c r="A17" s="110">
        <v>13</v>
      </c>
      <c r="B17" s="183" t="s">
        <v>129</v>
      </c>
      <c r="C17" s="173" t="s">
        <v>85</v>
      </c>
      <c r="D17" s="111" t="str">
        <f>IF(COUNTIF(เก็บข้อมูลHRD!$B$7:$B$1843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ht="24">
      <c r="A18" s="110">
        <v>14</v>
      </c>
      <c r="B18" s="179" t="s">
        <v>488</v>
      </c>
      <c r="C18" s="180" t="s">
        <v>85</v>
      </c>
      <c r="D18" s="111" t="str">
        <f>IF(COUNTIF(เก็บข้อมูลHRD!$B$7:$B$1843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ht="24">
      <c r="A19" s="110">
        <v>15</v>
      </c>
      <c r="B19" s="184" t="s">
        <v>127</v>
      </c>
      <c r="C19" s="180" t="s">
        <v>85</v>
      </c>
      <c r="D19" s="111" t="str">
        <f>IF(COUNTIF(เก็บข้อมูลHRD!$B$7:$B$1843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ht="24">
      <c r="A20" s="110">
        <v>16</v>
      </c>
      <c r="B20" s="184" t="s">
        <v>114</v>
      </c>
      <c r="C20" s="180" t="s">
        <v>85</v>
      </c>
      <c r="D20" s="111" t="str">
        <f>IF(COUNTIF(เก็บข้อมูลHRD!$B$7:$B$1843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ht="24">
      <c r="A21" s="110">
        <v>17</v>
      </c>
      <c r="B21" s="184" t="s">
        <v>137</v>
      </c>
      <c r="C21" s="180" t="s">
        <v>66</v>
      </c>
      <c r="D21" s="111" t="str">
        <f>IF(COUNTIF(เก็บข้อมูลHRD!$B$7:$B$1843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ht="24">
      <c r="A22" s="110">
        <v>18</v>
      </c>
      <c r="B22" s="184" t="s">
        <v>133</v>
      </c>
      <c r="C22" s="180" t="s">
        <v>85</v>
      </c>
      <c r="D22" s="111" t="str">
        <f>IF(COUNTIF(เก็บข้อมูลHRD!$B$7:$B$1843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ht="24">
      <c r="A23" s="110">
        <v>19</v>
      </c>
      <c r="B23" s="184" t="s">
        <v>130</v>
      </c>
      <c r="C23" s="180" t="s">
        <v>85</v>
      </c>
      <c r="D23" s="111" t="str">
        <f>IF(COUNTIF(เก็บข้อมูลHRD!$B$7:$B$1843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ht="24">
      <c r="A24" s="110">
        <v>20</v>
      </c>
      <c r="B24" s="184" t="s">
        <v>131</v>
      </c>
      <c r="C24" s="180" t="s">
        <v>85</v>
      </c>
      <c r="D24" s="111" t="str">
        <f>IF(COUNTIF(เก็บข้อมูลHRD!$B$7:$B$1843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ht="24">
      <c r="A25" s="110">
        <v>21</v>
      </c>
      <c r="B25" s="184" t="s">
        <v>132</v>
      </c>
      <c r="C25" s="180" t="s">
        <v>85</v>
      </c>
      <c r="D25" s="111" t="str">
        <f>IF(COUNTIF(เก็บข้อมูลHRD!$B$7:$B$1843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ht="24">
      <c r="A26" s="110">
        <v>22</v>
      </c>
      <c r="B26" s="179" t="s">
        <v>251</v>
      </c>
      <c r="C26" s="180" t="s">
        <v>85</v>
      </c>
      <c r="D26" s="111" t="str">
        <f>IF(COUNTIF(เก็บข้อมูลHRD!$B$7:$B$1843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ht="24">
      <c r="A27" s="110">
        <v>23</v>
      </c>
      <c r="B27" s="184" t="s">
        <v>128</v>
      </c>
      <c r="C27" s="180" t="s">
        <v>85</v>
      </c>
      <c r="D27" s="111" t="str">
        <f>IF(COUNTIF(เก็บข้อมูลHRD!$B$7:$B$1843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ht="24">
      <c r="A28" s="110">
        <v>24</v>
      </c>
      <c r="B28" s="79" t="s">
        <v>491</v>
      </c>
      <c r="C28" s="180" t="s">
        <v>85</v>
      </c>
      <c r="D28" s="111" t="str">
        <f>IF(COUNTIF(เก็บข้อมูลHRD!$B$7:$B$1843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ht="24">
      <c r="A29" s="110">
        <v>25</v>
      </c>
      <c r="B29" s="179" t="s">
        <v>124</v>
      </c>
      <c r="C29" s="180" t="s">
        <v>125</v>
      </c>
      <c r="D29" s="111" t="str">
        <f>IF(COUNTIF(เก็บข้อมูลHRD!$B$7:$B$1843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ht="24">
      <c r="A30" s="110">
        <v>26</v>
      </c>
      <c r="B30" s="179" t="s">
        <v>134</v>
      </c>
      <c r="C30" s="180" t="s">
        <v>135</v>
      </c>
      <c r="D30" s="111" t="str">
        <f>IF(COUNTIF(เก็บข้อมูลHRD!$B$7:$B$1843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ht="24">
      <c r="A31" s="110">
        <v>27</v>
      </c>
      <c r="B31" s="182" t="s">
        <v>136</v>
      </c>
      <c r="C31" s="180" t="s">
        <v>135</v>
      </c>
      <c r="D31" s="111" t="str">
        <f>IF(COUNTIF(เก็บข้อมูลHRD!$B$7:$B$1843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ht="24">
      <c r="A32" s="110">
        <v>28</v>
      </c>
      <c r="B32" s="172" t="s">
        <v>237</v>
      </c>
      <c r="C32" s="180" t="s">
        <v>66</v>
      </c>
      <c r="D32" s="111" t="str">
        <f>IF(COUNTIF(เก็บข้อมูลHRD!$B$7:$B$1843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ht="24">
      <c r="A33" s="110">
        <v>29</v>
      </c>
      <c r="B33" s="172" t="s">
        <v>138</v>
      </c>
      <c r="C33" s="180" t="s">
        <v>66</v>
      </c>
      <c r="D33" s="111" t="str">
        <f>IF(COUNTIF(เก็บข้อมูลHRD!$B$7:$B$1843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ht="24">
      <c r="A34" s="110">
        <v>30</v>
      </c>
      <c r="B34" s="172" t="s">
        <v>512</v>
      </c>
      <c r="C34" s="180" t="s">
        <v>66</v>
      </c>
      <c r="D34" s="111" t="str">
        <f>IF(COUNTIF(เก็บข้อมูลHRD!$B$7:$B$1843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ht="24">
      <c r="A35" s="110">
        <v>31</v>
      </c>
      <c r="B35" s="172" t="s">
        <v>177</v>
      </c>
      <c r="C35" s="180" t="s">
        <v>66</v>
      </c>
      <c r="D35" s="111" t="str">
        <f>IF(COUNTIF(เก็บข้อมูลHRD!$B$7:$B$1843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ht="24">
      <c r="A36" s="110">
        <v>32</v>
      </c>
      <c r="B36" s="186" t="s">
        <v>95</v>
      </c>
      <c r="C36" s="187" t="s">
        <v>85</v>
      </c>
      <c r="D36" s="111" t="str">
        <f>IF(COUNTIF(เก็บข้อมูลHRD!$B$7:$B$1843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ht="24">
      <c r="A37" s="110">
        <v>33</v>
      </c>
      <c r="B37" s="123" t="s">
        <v>97</v>
      </c>
      <c r="C37" s="187" t="s">
        <v>501</v>
      </c>
      <c r="D37" s="111" t="str">
        <f>IF(COUNTIF(เก็บข้อมูลHRD!$B$7:$B$1843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ht="24">
      <c r="A38" s="110">
        <v>34</v>
      </c>
      <c r="B38" s="174" t="s">
        <v>243</v>
      </c>
      <c r="C38" s="173" t="s">
        <v>82</v>
      </c>
      <c r="D38" s="111" t="str">
        <f>IF(COUNTIF(เก็บข้อมูลHRD!$B$7:$B$1843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ht="24">
      <c r="A39" s="110">
        <v>35</v>
      </c>
      <c r="B39" s="188" t="s">
        <v>223</v>
      </c>
      <c r="C39" s="189" t="s">
        <v>82</v>
      </c>
      <c r="D39" s="111" t="str">
        <f>IF(COUNTIF(เก็บข้อมูลHRD!$B$7:$B$1843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ht="24">
      <c r="A40" s="110">
        <v>36</v>
      </c>
      <c r="B40" s="190" t="s">
        <v>258</v>
      </c>
      <c r="C40" s="191" t="s">
        <v>259</v>
      </c>
      <c r="D40" s="111" t="str">
        <f>IF(COUNTIF(เก็บข้อมูลHRD!$B$7:$B$1843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ht="24">
      <c r="A41" s="110">
        <v>37</v>
      </c>
      <c r="B41" s="183" t="s">
        <v>513</v>
      </c>
      <c r="C41" s="171" t="s">
        <v>85</v>
      </c>
      <c r="D41" s="111" t="str">
        <f>IF(COUNTIF(เก็บข้อมูลHRD!$B$7:$B$1843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ht="24">
      <c r="A42" s="110">
        <v>38</v>
      </c>
      <c r="B42" s="183" t="s">
        <v>514</v>
      </c>
      <c r="C42" s="177" t="s">
        <v>82</v>
      </c>
      <c r="D42" s="111" t="str">
        <f>IF(COUNTIF(เก็บข้อมูลHRD!$B$7:$B$1843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ht="24">
      <c r="A43" s="110">
        <v>39</v>
      </c>
      <c r="B43" s="183" t="s">
        <v>104</v>
      </c>
      <c r="C43" s="187" t="s">
        <v>85</v>
      </c>
      <c r="D43" s="111" t="str">
        <f>IF(COUNTIF(เก็บข้อมูลHRD!$B$7:$B$1843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ht="24">
      <c r="A44" s="110">
        <v>40</v>
      </c>
      <c r="B44" s="183" t="s">
        <v>515</v>
      </c>
      <c r="C44" s="187" t="s">
        <v>85</v>
      </c>
      <c r="D44" s="111" t="str">
        <f>IF(COUNTIF(เก็บข้อมูลHRD!$B$7:$B$1843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ht="24">
      <c r="A45" s="110">
        <v>41</v>
      </c>
      <c r="B45" s="192" t="s">
        <v>105</v>
      </c>
      <c r="C45" s="187" t="s">
        <v>66</v>
      </c>
      <c r="D45" s="111" t="str">
        <f>IF(COUNTIF(เก็บข้อมูลHRD!$B$7:$B$1843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ht="24">
      <c r="A46" s="110">
        <v>42</v>
      </c>
      <c r="B46" s="183" t="s">
        <v>239</v>
      </c>
      <c r="C46" s="193" t="s">
        <v>85</v>
      </c>
      <c r="D46" s="111" t="str">
        <f>IF(COUNTIF(เก็บข้อมูลHRD!$B$7:$B$1843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ht="24">
      <c r="A47" s="110">
        <v>43</v>
      </c>
      <c r="B47" s="183" t="s">
        <v>99</v>
      </c>
      <c r="C47" s="171" t="s">
        <v>82</v>
      </c>
      <c r="D47" s="111" t="str">
        <f>IF(COUNTIF(เก็บข้อมูลHRD!$B$7:$B$1843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ht="24">
      <c r="A48" s="110">
        <v>44</v>
      </c>
      <c r="B48" s="183" t="s">
        <v>101</v>
      </c>
      <c r="C48" s="171" t="s">
        <v>85</v>
      </c>
      <c r="D48" s="111" t="str">
        <f>IF(COUNTIF(เก็บข้อมูลHRD!$B$7:$B$1843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ht="24">
      <c r="A49" s="110">
        <v>45</v>
      </c>
      <c r="B49" s="183" t="s">
        <v>81</v>
      </c>
      <c r="C49" s="173" t="s">
        <v>82</v>
      </c>
      <c r="D49" s="111" t="str">
        <f>IF(COUNTIF(เก็บข้อมูลHRD!$B$7:$B$1843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ht="24">
      <c r="A50" s="110">
        <v>46</v>
      </c>
      <c r="B50" s="192" t="s">
        <v>90</v>
      </c>
      <c r="C50" s="180" t="s">
        <v>85</v>
      </c>
      <c r="D50" s="111" t="str">
        <f>IF(COUNTIF(เก็บข้อมูลHRD!$B$7:$B$1843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ht="24">
      <c r="A51" s="110">
        <v>47</v>
      </c>
      <c r="B51" s="192" t="s">
        <v>91</v>
      </c>
      <c r="C51" s="193" t="s">
        <v>66</v>
      </c>
      <c r="D51" s="111" t="str">
        <f>IF(COUNTIF(เก็บข้อมูลHRD!$B$7:$B$1843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ht="24">
      <c r="A52" s="110">
        <v>48</v>
      </c>
      <c r="B52" s="192" t="s">
        <v>84</v>
      </c>
      <c r="C52" s="171" t="s">
        <v>85</v>
      </c>
      <c r="D52" s="111" t="str">
        <f>IF(COUNTIF(เก็บข้อมูลHRD!$B$7:$B$1843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ht="24">
      <c r="A53" s="110">
        <v>49</v>
      </c>
      <c r="B53" s="179" t="s">
        <v>111</v>
      </c>
      <c r="C53" s="180" t="s">
        <v>82</v>
      </c>
      <c r="D53" s="111" t="str">
        <f>IF(COUNTIF(เก็บข้อมูลHRD!$B$7:$B$1843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ht="24">
      <c r="A54" s="110">
        <v>50</v>
      </c>
      <c r="B54" s="174" t="s">
        <v>482</v>
      </c>
      <c r="C54" s="173" t="s">
        <v>82</v>
      </c>
      <c r="D54" s="111" t="str">
        <f>IF(COUNTIF(เก็บข้อมูลHRD!$B$7:$B$1843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ht="24">
      <c r="A55" s="110">
        <v>51</v>
      </c>
      <c r="B55" s="183" t="s">
        <v>113</v>
      </c>
      <c r="C55" s="173" t="s">
        <v>85</v>
      </c>
      <c r="D55" s="111" t="str">
        <f>IF(COUNTIF(เก็บข้อมูลHRD!$B$7:$B$1843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ht="24">
      <c r="A56" s="110">
        <v>52</v>
      </c>
      <c r="B56" s="181" t="s">
        <v>226</v>
      </c>
      <c r="C56" s="173" t="s">
        <v>85</v>
      </c>
      <c r="D56" s="111" t="str">
        <f>IF(COUNTIF(เก็บข้อมูลHRD!$B$7:$B$1843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ht="24">
      <c r="A57" s="110">
        <v>53</v>
      </c>
      <c r="B57" s="174" t="s">
        <v>229</v>
      </c>
      <c r="C57" s="173" t="s">
        <v>85</v>
      </c>
      <c r="D57" s="111" t="str">
        <f>IF(COUNTIF(เก็บข้อมูลHRD!$B$7:$B$1843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ht="24">
      <c r="A58" s="110">
        <v>54</v>
      </c>
      <c r="B58" s="183" t="s">
        <v>244</v>
      </c>
      <c r="C58" s="173" t="s">
        <v>85</v>
      </c>
      <c r="D58" s="111" t="str">
        <f>IF(COUNTIF(เก็บข้อมูลHRD!$B$7:$B$1843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ht="24">
      <c r="A59" s="110">
        <v>55</v>
      </c>
      <c r="B59" s="174" t="s">
        <v>228</v>
      </c>
      <c r="C59" s="173" t="s">
        <v>85</v>
      </c>
      <c r="D59" s="111" t="str">
        <f>IF(COUNTIF(เก็บข้อมูลHRD!$B$7:$B$1843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ht="24">
      <c r="A60" s="110">
        <v>56</v>
      </c>
      <c r="B60" s="183" t="s">
        <v>565</v>
      </c>
      <c r="C60" s="194" t="s">
        <v>85</v>
      </c>
      <c r="D60" s="111" t="str">
        <f>IF(COUNTIF(เก็บข้อมูลHRD!$B$7:$B$1843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ht="24">
      <c r="A61" s="110">
        <v>57</v>
      </c>
      <c r="B61" s="183" t="s">
        <v>233</v>
      </c>
      <c r="C61" s="173" t="s">
        <v>85</v>
      </c>
      <c r="D61" s="111" t="str">
        <f>IF(COUNTIF(เก็บข้อมูลHRD!$B$7:$B$1843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 ht="24">
      <c r="A62" s="110">
        <v>58</v>
      </c>
      <c r="B62" s="192" t="s">
        <v>234</v>
      </c>
      <c r="C62" s="180" t="s">
        <v>85</v>
      </c>
      <c r="D62" s="111" t="str">
        <f>IF(COUNTIF(เก็บข้อมูลHRD!$B$7:$B$1843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 ht="24">
      <c r="A63" s="110">
        <v>59</v>
      </c>
      <c r="B63" s="174" t="s">
        <v>258</v>
      </c>
      <c r="C63" s="173" t="s">
        <v>259</v>
      </c>
      <c r="D63" s="111" t="str">
        <f>IF(COUNTIF(เก็บข้อมูลHRD!$B$7:$B$1843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ht="24">
      <c r="A64" s="110">
        <v>60</v>
      </c>
      <c r="B64" s="183" t="s">
        <v>516</v>
      </c>
      <c r="C64" s="171" t="s">
        <v>246</v>
      </c>
      <c r="D64" s="111" t="str">
        <f>IF(COUNTIF(เก็บข้อมูลHRD!$B$7:$B$1843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 ht="24">
      <c r="A65" s="110">
        <v>61</v>
      </c>
      <c r="B65" s="183" t="s">
        <v>245</v>
      </c>
      <c r="C65" s="171" t="s">
        <v>246</v>
      </c>
      <c r="D65" s="111" t="str">
        <f>IF(COUNTIF(เก็บข้อมูลHRD!$B$7:$B$1843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 ht="24">
      <c r="A66" s="110">
        <v>62</v>
      </c>
      <c r="B66" s="183" t="s">
        <v>238</v>
      </c>
      <c r="C66" s="171" t="s">
        <v>66</v>
      </c>
      <c r="D66" s="111" t="str">
        <f>IF(COUNTIF(เก็บข้อมูลHRD!$B$7:$B$1843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 ht="24">
      <c r="A67" s="110">
        <v>63</v>
      </c>
      <c r="B67" s="148" t="s">
        <v>221</v>
      </c>
      <c r="C67" s="180" t="s">
        <v>85</v>
      </c>
      <c r="D67" s="111" t="str">
        <f>IF(COUNTIF(เก็บข้อมูลHRD!$B$7:$B$1843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 ht="24">
      <c r="A68" s="110">
        <v>64</v>
      </c>
      <c r="B68" s="195" t="s">
        <v>213</v>
      </c>
      <c r="C68" s="196" t="s">
        <v>94</v>
      </c>
      <c r="D68" s="111" t="str">
        <f>IF(COUNTIF(เก็บข้อมูลHRD!$B$7:$B$1843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 ht="24">
      <c r="A69" s="110">
        <v>65</v>
      </c>
      <c r="B69" s="197" t="s">
        <v>517</v>
      </c>
      <c r="C69" s="198" t="s">
        <v>87</v>
      </c>
      <c r="D69" s="111" t="str">
        <f>IF(COUNTIF(เก็บข้อมูลHRD!$B$7:$B$1843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 ht="24">
      <c r="A70" s="110">
        <v>66</v>
      </c>
      <c r="B70" s="154" t="s">
        <v>277</v>
      </c>
      <c r="C70" s="198" t="s">
        <v>261</v>
      </c>
      <c r="D70" s="111" t="str">
        <f>IF(COUNTIF(เก็บข้อมูลHRD!$B$7:$B$1843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 ht="24">
      <c r="A71" s="110">
        <v>67</v>
      </c>
      <c r="B71" s="154" t="s">
        <v>278</v>
      </c>
      <c r="C71" s="198" t="s">
        <v>261</v>
      </c>
      <c r="D71" s="111" t="str">
        <f>IF(COUNTIF(เก็บข้อมูลHRD!$B$7:$B$1843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 ht="24">
      <c r="A72" s="110">
        <v>68</v>
      </c>
      <c r="B72" s="197" t="s">
        <v>279</v>
      </c>
      <c r="C72" s="198" t="s">
        <v>261</v>
      </c>
      <c r="D72" s="111" t="str">
        <f>IF(COUNTIF(เก็บข้อมูลHRD!$B$7:$B$1843,B72),"ได้รับการพัฒนาแล้ว",IF(B72="","ป้อนรายชื่อบุคลากรเพิ่ม(ถ้ามี)","ยังไม่ได้รับการพัฒนา"))</f>
        <v>ได้รับการพัฒนาแล้ว</v>
      </c>
    </row>
    <row r="73" spans="1:4" ht="24">
      <c r="A73" s="110">
        <v>69</v>
      </c>
      <c r="B73" s="197" t="s">
        <v>276</v>
      </c>
      <c r="C73" s="198" t="s">
        <v>261</v>
      </c>
      <c r="D73" s="111" t="str">
        <f>IF(COUNTIF(เก็บข้อมูลHRD!$B$7:$B$1843,B73),"ได้รับการพัฒนาแล้ว",IF(B73="","ป้อนรายชื่อบุคลากรเพิ่ม(ถ้ามี)","ยังไม่ได้รับการพัฒนา"))</f>
        <v>ได้รับการพัฒนาแล้ว</v>
      </c>
    </row>
    <row r="74" spans="1:4" ht="24">
      <c r="A74" s="110">
        <v>70</v>
      </c>
      <c r="B74" s="199" t="s">
        <v>282</v>
      </c>
      <c r="C74" s="198" t="s">
        <v>272</v>
      </c>
      <c r="D74" s="111" t="str">
        <f>IF(COUNTIF(เก็บข้อมูลHRD!$B$7:$B$1843,B74),"ได้รับการพัฒนาแล้ว",IF(B74="","ป้อนรายชื่อบุคลากรเพิ่ม(ถ้ามี)","ยังไม่ได้รับการพัฒนา"))</f>
        <v>ได้รับการพัฒนาแล้ว</v>
      </c>
    </row>
    <row r="75" spans="1:4" ht="24">
      <c r="A75" s="110">
        <v>71</v>
      </c>
      <c r="B75" s="199" t="s">
        <v>518</v>
      </c>
      <c r="C75" s="198" t="s">
        <v>272</v>
      </c>
      <c r="D75" s="111" t="str">
        <f>IF(COUNTIF(เก็บข้อมูลHRD!$B$7:$B$1843,B75),"ได้รับการพัฒนาแล้ว",IF(B75="","ป้อนรายชื่อบุคลากรเพิ่ม(ถ้ามี)","ยังไม่ได้รับการพัฒนา"))</f>
        <v>ได้รับการพัฒนาแล้ว</v>
      </c>
    </row>
    <row r="76" spans="1:4" ht="24">
      <c r="A76" s="110">
        <v>72</v>
      </c>
      <c r="B76" s="199" t="s">
        <v>281</v>
      </c>
      <c r="C76" s="198" t="s">
        <v>272</v>
      </c>
      <c r="D76" s="111" t="str">
        <f>IF(COUNTIF(เก็บข้อมูลHRD!$B$7:$B$1843,B76),"ได้รับการพัฒนาแล้ว",IF(B76="","ป้อนรายชื่อบุคลากรเพิ่ม(ถ้ามี)","ยังไม่ได้รับการพัฒนา"))</f>
        <v>ได้รับการพัฒนาแล้ว</v>
      </c>
    </row>
    <row r="77" spans="1:4" ht="24">
      <c r="A77" s="110">
        <v>73</v>
      </c>
      <c r="B77" s="199" t="s">
        <v>283</v>
      </c>
      <c r="C77" s="198" t="s">
        <v>272</v>
      </c>
      <c r="D77" s="111" t="str">
        <f>IF(COUNTIF(เก็บข้อมูลHRD!$B$7:$B$1843,B77),"ได้รับการพัฒนาแล้ว",IF(B77="","ป้อนรายชื่อบุคลากรเพิ่ม(ถ้ามี)","ยังไม่ได้รับการพัฒนา"))</f>
        <v>ได้รับการพัฒนาแล้ว</v>
      </c>
    </row>
    <row r="78" spans="1:4" ht="24">
      <c r="A78" s="110">
        <v>74</v>
      </c>
      <c r="B78" s="200" t="s">
        <v>519</v>
      </c>
      <c r="C78" s="185" t="s">
        <v>89</v>
      </c>
      <c r="D78" s="111" t="str">
        <f>IF(COUNTIF(เก็บข้อมูลHRD!$B$7:$B$1843,B78),"ได้รับการพัฒนาแล้ว",IF(B78="","ป้อนรายชื่อบุคลากรเพิ่ม(ถ้ามี)","ยังไม่ได้รับการพัฒนา"))</f>
        <v>ได้รับการพัฒนาแล้ว</v>
      </c>
    </row>
    <row r="79" spans="1:4" ht="24">
      <c r="A79" s="110">
        <v>75</v>
      </c>
      <c r="B79" s="200" t="s">
        <v>520</v>
      </c>
      <c r="C79" s="185" t="s">
        <v>89</v>
      </c>
      <c r="D79" s="111" t="str">
        <f>IF(COUNTIF(เก็บข้อมูลHRD!$B$7:$B$1843,B79),"ได้รับการพัฒนาแล้ว",IF(B79="","ป้อนรายชื่อบุคลากรเพิ่ม(ถ้ามี)","ยังไม่ได้รับการพัฒนา"))</f>
        <v>ได้รับการพัฒนาแล้ว</v>
      </c>
    </row>
    <row r="80" spans="1:4" ht="24">
      <c r="A80" s="110">
        <v>76</v>
      </c>
      <c r="B80" s="200" t="s">
        <v>521</v>
      </c>
      <c r="C80" s="185" t="s">
        <v>89</v>
      </c>
      <c r="D80" s="111" t="str">
        <f>IF(COUNTIF(เก็บข้อมูลHRD!$B$7:$B$1843,B80),"ได้รับการพัฒนาแล้ว",IF(B80="","ป้อนรายชื่อบุคลากรเพิ่ม(ถ้ามี)","ยังไม่ได้รับการพัฒนา"))</f>
        <v>ได้รับการพัฒนาแล้ว</v>
      </c>
    </row>
    <row r="81" spans="1:4" ht="24">
      <c r="A81" s="110">
        <v>77</v>
      </c>
      <c r="B81" s="201" t="s">
        <v>481</v>
      </c>
      <c r="C81" s="202" t="s">
        <v>89</v>
      </c>
      <c r="D81" s="111" t="str">
        <f>IF(COUNTIF(เก็บข้อมูลHRD!$B$7:$B$1843,B81),"ได้รับการพัฒนาแล้ว",IF(B81="","ป้อนรายชื่อบุคลากรเพิ่ม(ถ้ามี)","ยังไม่ได้รับการพัฒนา"))</f>
        <v>ได้รับการพัฒนาแล้ว</v>
      </c>
    </row>
    <row r="82" spans="1:4" ht="24">
      <c r="A82" s="110">
        <v>78</v>
      </c>
      <c r="B82" s="203" t="s">
        <v>522</v>
      </c>
      <c r="C82" s="185" t="s">
        <v>89</v>
      </c>
      <c r="D82" s="111" t="str">
        <f>IF(COUNTIF(เก็บข้อมูลHRD!$B$7:$B$1843,B82),"ได้รับการพัฒนาแล้ว",IF(B82="","ป้อนรายชื่อบุคลากรเพิ่ม(ถ้ามี)","ยังไม่ได้รับการพัฒนา"))</f>
        <v>ได้รับการพัฒนาแล้ว</v>
      </c>
    </row>
    <row r="83" spans="1:4" ht="24">
      <c r="A83" s="110">
        <v>79</v>
      </c>
      <c r="B83" s="200" t="s">
        <v>523</v>
      </c>
      <c r="C83" s="185" t="s">
        <v>89</v>
      </c>
      <c r="D83" s="111" t="str">
        <f>IF(COUNTIF(เก็บข้อมูลHRD!$B$7:$B$1843,B83),"ได้รับการพัฒนาแล้ว",IF(B83="","ป้อนรายชื่อบุคลากรเพิ่ม(ถ้ามี)","ยังไม่ได้รับการพัฒนา"))</f>
        <v>ได้รับการพัฒนาแล้ว</v>
      </c>
    </row>
    <row r="84" spans="1:4" ht="24">
      <c r="A84" s="110">
        <v>80</v>
      </c>
      <c r="B84" s="203" t="s">
        <v>440</v>
      </c>
      <c r="C84" s="185" t="s">
        <v>89</v>
      </c>
      <c r="D84" s="111" t="str">
        <f>IF(COUNTIF(เก็บข้อมูลHRD!$B$7:$B$1843,B84),"ได้รับการพัฒนาแล้ว",IF(B84="","ป้อนรายชื่อบุคลากรเพิ่ม(ถ้ามี)","ยังไม่ได้รับการพัฒนา"))</f>
        <v>ได้รับการพัฒนาแล้ว</v>
      </c>
    </row>
    <row r="85" spans="1:4" ht="24">
      <c r="A85" s="110">
        <v>81</v>
      </c>
      <c r="B85" s="203" t="s">
        <v>439</v>
      </c>
      <c r="C85" s="185" t="s">
        <v>89</v>
      </c>
      <c r="D85" s="111" t="str">
        <f>IF(COUNTIF(เก็บข้อมูลHRD!$B$7:$B$1843,B85),"ได้รับการพัฒนาแล้ว",IF(B85="","ป้อนรายชื่อบุคลากรเพิ่ม(ถ้ามี)","ยังไม่ได้รับการพัฒนา"))</f>
        <v>ได้รับการพัฒนาแล้ว</v>
      </c>
    </row>
    <row r="86" spans="1:4" ht="24">
      <c r="A86" s="110">
        <v>82</v>
      </c>
      <c r="B86" s="203" t="s">
        <v>478</v>
      </c>
      <c r="C86" s="185" t="s">
        <v>89</v>
      </c>
      <c r="D86" s="111" t="str">
        <f>IF(COUNTIF(เก็บข้อมูลHRD!$B$7:$B$1843,B86),"ได้รับการพัฒนาแล้ว",IF(B86="","ป้อนรายชื่อบุคลากรเพิ่ม(ถ้ามี)","ยังไม่ได้รับการพัฒนา"))</f>
        <v>ได้รับการพัฒนาแล้ว</v>
      </c>
    </row>
    <row r="87" spans="1:4" ht="24">
      <c r="A87" s="110">
        <v>83</v>
      </c>
      <c r="B87" s="203" t="s">
        <v>350</v>
      </c>
      <c r="C87" s="185" t="s">
        <v>89</v>
      </c>
      <c r="D87" s="111" t="str">
        <f>IF(COUNTIF(เก็บข้อมูลHRD!$B$7:$B$1843,B87),"ได้รับการพัฒนาแล้ว",IF(B87="","ป้อนรายชื่อบุคลากรเพิ่ม(ถ้ามี)","ยังไม่ได้รับการพัฒนา"))</f>
        <v>ได้รับการพัฒนาแล้ว</v>
      </c>
    </row>
    <row r="88" spans="1:4" ht="24">
      <c r="A88" s="110">
        <v>84</v>
      </c>
      <c r="B88" s="203" t="s">
        <v>351</v>
      </c>
      <c r="C88" s="185" t="s">
        <v>89</v>
      </c>
      <c r="D88" s="111" t="str">
        <f>IF(COUNTIF(เก็บข้อมูลHRD!$B$7:$B$1843,B88),"ได้รับการพัฒนาแล้ว",IF(B88="","ป้อนรายชื่อบุคลากรเพิ่ม(ถ้ามี)","ยังไม่ได้รับการพัฒนา"))</f>
        <v>ได้รับการพัฒนาแล้ว</v>
      </c>
    </row>
    <row r="89" spans="1:4" ht="24">
      <c r="A89" s="110">
        <v>85</v>
      </c>
      <c r="B89" s="140" t="s">
        <v>465</v>
      </c>
      <c r="C89" s="185" t="s">
        <v>89</v>
      </c>
      <c r="D89" s="111" t="str">
        <f>IF(COUNTIF(เก็บข้อมูลHRD!$B$7:$B$1843,B89),"ได้รับการพัฒนาแล้ว",IF(B89="","ป้อนรายชื่อบุคลากรเพิ่ม(ถ้ามี)","ยังไม่ได้รับการพัฒนา"))</f>
        <v>ได้รับการพัฒนาแล้ว</v>
      </c>
    </row>
    <row r="90" spans="1:4" ht="24">
      <c r="A90" s="110">
        <v>86</v>
      </c>
      <c r="B90" s="203" t="s">
        <v>476</v>
      </c>
      <c r="C90" s="185" t="s">
        <v>89</v>
      </c>
      <c r="D90" s="111" t="str">
        <f>IF(COUNTIF(เก็บข้อมูลHRD!$B$7:$B$1843,B90),"ได้รับการพัฒนาแล้ว",IF(B90="","ป้อนรายชื่อบุคลากรเพิ่ม(ถ้ามี)","ยังไม่ได้รับการพัฒนา"))</f>
        <v>ได้รับการพัฒนาแล้ว</v>
      </c>
    </row>
    <row r="91" spans="1:4" ht="24">
      <c r="A91" s="110">
        <v>87</v>
      </c>
      <c r="B91" s="203" t="s">
        <v>458</v>
      </c>
      <c r="C91" s="185" t="s">
        <v>89</v>
      </c>
      <c r="D91" s="111" t="str">
        <f>IF(COUNTIF(เก็บข้อมูลHRD!$B$7:$B$1843,B91),"ได้รับการพัฒนาแล้ว",IF(B91="","ป้อนรายชื่อบุคลากรเพิ่ม(ถ้ามี)","ยังไม่ได้รับการพัฒนา"))</f>
        <v>ได้รับการพัฒนาแล้ว</v>
      </c>
    </row>
    <row r="92" spans="1:4" ht="24">
      <c r="A92" s="110">
        <v>88</v>
      </c>
      <c r="B92" s="203" t="s">
        <v>524</v>
      </c>
      <c r="C92" s="185" t="s">
        <v>89</v>
      </c>
      <c r="D92" s="111" t="str">
        <f>IF(COUNTIF(เก็บข้อมูลHRD!$B$7:$B$1843,B92),"ได้รับการพัฒนาแล้ว",IF(B92="","ป้อนรายชื่อบุคลากรเพิ่ม(ถ้ามี)","ยังไม่ได้รับการพัฒนา"))</f>
        <v>ได้รับการพัฒนาแล้ว</v>
      </c>
    </row>
    <row r="93" spans="1:4" ht="24">
      <c r="A93" s="110">
        <v>89</v>
      </c>
      <c r="B93" s="203" t="s">
        <v>352</v>
      </c>
      <c r="C93" s="185" t="s">
        <v>89</v>
      </c>
      <c r="D93" s="111" t="str">
        <f>IF(COUNTIF(เก็บข้อมูลHRD!$B$7:$B$1843,B93),"ได้รับการพัฒนาแล้ว",IF(B93="","ป้อนรายชื่อบุคลากรเพิ่ม(ถ้ามี)","ยังไม่ได้รับการพัฒนา"))</f>
        <v>ได้รับการพัฒนาแล้ว</v>
      </c>
    </row>
    <row r="94" spans="1:4" ht="24">
      <c r="A94" s="110">
        <v>90</v>
      </c>
      <c r="B94" s="203" t="s">
        <v>442</v>
      </c>
      <c r="C94" s="185" t="s">
        <v>89</v>
      </c>
      <c r="D94" s="111" t="str">
        <f>IF(COUNTIF(เก็บข้อมูลHRD!$B$7:$B$1843,B94),"ได้รับการพัฒนาแล้ว",IF(B94="","ป้อนรายชื่อบุคลากรเพิ่ม(ถ้ามี)","ยังไม่ได้รับการพัฒนา"))</f>
        <v>ได้รับการพัฒนาแล้ว</v>
      </c>
    </row>
    <row r="95" spans="1:4" ht="24">
      <c r="A95" s="110">
        <v>91</v>
      </c>
      <c r="B95" s="203" t="s">
        <v>525</v>
      </c>
      <c r="C95" s="185" t="s">
        <v>89</v>
      </c>
      <c r="D95" s="111" t="str">
        <f>IF(COUNTIF(เก็บข้อมูลHRD!$B$7:$B$1843,B95),"ได้รับการพัฒนาแล้ว",IF(B95="","ป้อนรายชื่อบุคลากรเพิ่ม(ถ้ามี)","ยังไม่ได้รับการพัฒนา"))</f>
        <v>ยังไม่ได้รับการพัฒนา</v>
      </c>
    </row>
    <row r="96" spans="1:4" ht="24">
      <c r="A96" s="110">
        <v>92</v>
      </c>
      <c r="B96" s="203" t="s">
        <v>354</v>
      </c>
      <c r="C96" s="185" t="s">
        <v>89</v>
      </c>
      <c r="D96" s="111" t="str">
        <f>IF(COUNTIF(เก็บข้อมูลHRD!$B$7:$B$1843,B96),"ได้รับการพัฒนาแล้ว",IF(B96="","ป้อนรายชื่อบุคลากรเพิ่ม(ถ้ามี)","ยังไม่ได้รับการพัฒนา"))</f>
        <v>ได้รับการพัฒนาแล้ว</v>
      </c>
    </row>
    <row r="97" spans="1:4" ht="24">
      <c r="A97" s="110">
        <v>93</v>
      </c>
      <c r="B97" s="203" t="s">
        <v>355</v>
      </c>
      <c r="C97" s="185" t="s">
        <v>89</v>
      </c>
      <c r="D97" s="111" t="str">
        <f>IF(COUNTIF(เก็บข้อมูลHRD!$B$7:$B$1843,B97),"ได้รับการพัฒนาแล้ว",IF(B97="","ป้อนรายชื่อบุคลากรเพิ่ม(ถ้ามี)","ยังไม่ได้รับการพัฒนา"))</f>
        <v>ได้รับการพัฒนาแล้ว</v>
      </c>
    </row>
    <row r="98" spans="1:4" ht="24">
      <c r="A98" s="110">
        <v>94</v>
      </c>
      <c r="B98" s="203" t="s">
        <v>269</v>
      </c>
      <c r="C98" s="185" t="s">
        <v>89</v>
      </c>
      <c r="D98" s="111" t="str">
        <f>IF(COUNTIF(เก็บข้อมูลHRD!$B$7:$B$1843,B98),"ได้รับการพัฒนาแล้ว",IF(B98="","ป้อนรายชื่อบุคลากรเพิ่ม(ถ้ามี)","ยังไม่ได้รับการพัฒนา"))</f>
        <v>ได้รับการพัฒนาแล้ว</v>
      </c>
    </row>
    <row r="99" spans="1:4" ht="24">
      <c r="A99" s="110">
        <v>95</v>
      </c>
      <c r="B99" s="203" t="s">
        <v>270</v>
      </c>
      <c r="C99" s="185" t="s">
        <v>89</v>
      </c>
      <c r="D99" s="111" t="str">
        <f>IF(COUNTIF(เก็บข้อมูลHRD!$B$7:$B$1843,B99),"ได้รับการพัฒนาแล้ว",IF(B99="","ป้อนรายชื่อบุคลากรเพิ่ม(ถ้ามี)","ยังไม่ได้รับการพัฒนา"))</f>
        <v>ได้รับการพัฒนาแล้ว</v>
      </c>
    </row>
    <row r="100" spans="1:4" ht="24">
      <c r="A100" s="110">
        <v>96</v>
      </c>
      <c r="B100" s="203" t="s">
        <v>356</v>
      </c>
      <c r="C100" s="185" t="s">
        <v>89</v>
      </c>
      <c r="D100" s="111" t="str">
        <f>IF(COUNTIF(เก็บข้อมูลHRD!$B$7:$B$1843,B100),"ได้รับการพัฒนาแล้ว",IF(B100="","ป้อนรายชื่อบุคลากรเพิ่ม(ถ้ามี)","ยังไม่ได้รับการพัฒนา"))</f>
        <v>ได้รับการพัฒนาแล้ว</v>
      </c>
    </row>
    <row r="101" spans="1:4" ht="24">
      <c r="A101" s="110">
        <v>97</v>
      </c>
      <c r="B101" s="203" t="s">
        <v>474</v>
      </c>
      <c r="C101" s="185" t="s">
        <v>89</v>
      </c>
      <c r="D101" s="111" t="str">
        <f>IF(COUNTIF(เก็บข้อมูลHRD!$B$7:$B$1843,B101),"ได้รับการพัฒนาแล้ว",IF(B101="","ป้อนรายชื่อบุคลากรเพิ่ม(ถ้ามี)","ยังไม่ได้รับการพัฒนา"))</f>
        <v>ได้รับการพัฒนาแล้ว</v>
      </c>
    </row>
    <row r="102" spans="1:4" ht="24">
      <c r="A102" s="110">
        <v>98</v>
      </c>
      <c r="B102" s="203" t="s">
        <v>357</v>
      </c>
      <c r="C102" s="185" t="s">
        <v>89</v>
      </c>
      <c r="D102" s="111" t="str">
        <f>IF(COUNTIF(เก็บข้อมูลHRD!$B$7:$B$1843,B102),"ได้รับการพัฒนาแล้ว",IF(B102="","ป้อนรายชื่อบุคลากรเพิ่ม(ถ้ามี)","ยังไม่ได้รับการพัฒนา"))</f>
        <v>ได้รับการพัฒนาแล้ว</v>
      </c>
    </row>
    <row r="103" spans="1:4" ht="24">
      <c r="A103" s="110">
        <v>99</v>
      </c>
      <c r="B103" s="200" t="s">
        <v>435</v>
      </c>
      <c r="C103" s="185" t="s">
        <v>89</v>
      </c>
      <c r="D103" s="111" t="str">
        <f>IF(COUNTIF(เก็บข้อมูลHRD!$B$7:$B$1843,B103),"ได้รับการพัฒนาแล้ว",IF(B103="","ป้อนรายชื่อบุคลากรเพิ่ม(ถ้ามี)","ยังไม่ได้รับการพัฒนา"))</f>
        <v>ได้รับการพัฒนาแล้ว</v>
      </c>
    </row>
    <row r="104" spans="1:4" ht="24">
      <c r="A104" s="110">
        <v>100</v>
      </c>
      <c r="B104" s="203" t="s">
        <v>449</v>
      </c>
      <c r="C104" s="185" t="s">
        <v>89</v>
      </c>
      <c r="D104" s="111" t="str">
        <f>IF(COUNTIF(เก็บข้อมูลHRD!$B$7:$B$1843,B104),"ได้รับการพัฒนาแล้ว",IF(B104="","ป้อนรายชื่อบุคลากรเพิ่ม(ถ้ามี)","ยังไม่ได้รับการพัฒนา"))</f>
        <v>ได้รับการพัฒนาแล้ว</v>
      </c>
    </row>
    <row r="105" spans="1:4" ht="24">
      <c r="A105" s="110">
        <v>101</v>
      </c>
      <c r="B105" s="167" t="s">
        <v>466</v>
      </c>
      <c r="C105" s="185" t="s">
        <v>89</v>
      </c>
      <c r="D105" s="111" t="str">
        <f>IF(COUNTIF(เก็บข้อมูลHRD!$B$7:$B$1843,B105),"ได้รับการพัฒนาแล้ว",IF(B105="","ป้อนรายชื่อบุคลากรเพิ่ม(ถ้ามี)","ยังไม่ได้รับการพัฒนา"))</f>
        <v>ได้รับการพัฒนาแล้ว</v>
      </c>
    </row>
    <row r="106" spans="1:4" ht="24">
      <c r="A106" s="110">
        <v>102</v>
      </c>
      <c r="B106" s="203" t="s">
        <v>358</v>
      </c>
      <c r="C106" s="185" t="s">
        <v>89</v>
      </c>
      <c r="D106" s="111" t="str">
        <f>IF(COUNTIF(เก็บข้อมูลHRD!$B$7:$B$1843,B106),"ได้รับการพัฒนาแล้ว",IF(B106="","ป้อนรายชื่อบุคลากรเพิ่ม(ถ้ามี)","ยังไม่ได้รับการพัฒนา"))</f>
        <v>ได้รับการพัฒนาแล้ว</v>
      </c>
    </row>
    <row r="107" spans="1:4" ht="24">
      <c r="A107" s="110">
        <v>103</v>
      </c>
      <c r="B107" s="203" t="s">
        <v>359</v>
      </c>
      <c r="C107" s="185" t="s">
        <v>89</v>
      </c>
      <c r="D107" s="111" t="str">
        <f>IF(COUNTIF(เก็บข้อมูลHRD!$B$7:$B$1843,B107),"ได้รับการพัฒนาแล้ว",IF(B107="","ป้อนรายชื่อบุคลากรเพิ่ม(ถ้ามี)","ยังไม่ได้รับการพัฒนา"))</f>
        <v>ได้รับการพัฒนาแล้ว</v>
      </c>
    </row>
    <row r="108" spans="1:4" ht="24">
      <c r="A108" s="110">
        <v>104</v>
      </c>
      <c r="B108" s="203" t="s">
        <v>360</v>
      </c>
      <c r="C108" s="185" t="s">
        <v>89</v>
      </c>
      <c r="D108" s="111" t="str">
        <f>IF(COUNTIF(เก็บข้อมูลHRD!$B$7:$B$1843,B108),"ได้รับการพัฒนาแล้ว",IF(B108="","ป้อนรายชื่อบุคลากรเพิ่ม(ถ้ามี)","ยังไม่ได้รับการพัฒนา"))</f>
        <v>ได้รับการพัฒนาแล้ว</v>
      </c>
    </row>
    <row r="109" spans="1:4" ht="24">
      <c r="A109" s="110">
        <v>105</v>
      </c>
      <c r="B109" s="204" t="s">
        <v>429</v>
      </c>
      <c r="C109" s="185" t="s">
        <v>89</v>
      </c>
      <c r="D109" s="111" t="str">
        <f>IF(COUNTIF(เก็บข้อมูลHRD!$B$7:$B$1843,B109),"ได้รับการพัฒนาแล้ว",IF(B109="","ป้อนรายชื่อบุคลากรเพิ่ม(ถ้ามี)","ยังไม่ได้รับการพัฒนา"))</f>
        <v>ได้รับการพัฒนาแล้ว</v>
      </c>
    </row>
    <row r="110" spans="1:4" ht="24">
      <c r="A110" s="110">
        <v>106</v>
      </c>
      <c r="B110" s="203" t="s">
        <v>361</v>
      </c>
      <c r="C110" s="185" t="s">
        <v>89</v>
      </c>
      <c r="D110" s="111" t="str">
        <f>IF(COUNTIF(เก็บข้อมูลHRD!$B$7:$B$1843,B110),"ได้รับการพัฒนาแล้ว",IF(B110="","ป้อนรายชื่อบุคลากรเพิ่ม(ถ้ามี)","ยังไม่ได้รับการพัฒนา"))</f>
        <v>ได้รับการพัฒนาแล้ว</v>
      </c>
    </row>
    <row r="111" spans="1:4" ht="24">
      <c r="A111" s="110">
        <v>107</v>
      </c>
      <c r="B111" s="204" t="s">
        <v>422</v>
      </c>
      <c r="C111" s="185" t="s">
        <v>89</v>
      </c>
      <c r="D111" s="111" t="str">
        <f>IF(COUNTIF(เก็บข้อมูลHRD!$B$7:$B$1843,B111),"ได้รับการพัฒนาแล้ว",IF(B111="","ป้อนรายชื่อบุคลากรเพิ่ม(ถ้ามี)","ยังไม่ได้รับการพัฒนา"))</f>
        <v>ได้รับการพัฒนาแล้ว</v>
      </c>
    </row>
    <row r="112" spans="1:4" ht="24">
      <c r="A112" s="110">
        <v>108</v>
      </c>
      <c r="B112" s="203" t="s">
        <v>362</v>
      </c>
      <c r="C112" s="185" t="s">
        <v>89</v>
      </c>
      <c r="D112" s="111" t="str">
        <f>IF(COUNTIF(เก็บข้อมูลHRD!$B$7:$B$1843,B112),"ได้รับการพัฒนาแล้ว",IF(B112="","ป้อนรายชื่อบุคลากรเพิ่ม(ถ้ามี)","ยังไม่ได้รับการพัฒนา"))</f>
        <v>ได้รับการพัฒนาแล้ว</v>
      </c>
    </row>
    <row r="113" spans="1:4" ht="24">
      <c r="A113" s="110">
        <v>109</v>
      </c>
      <c r="B113" s="203" t="s">
        <v>363</v>
      </c>
      <c r="C113" s="185" t="s">
        <v>89</v>
      </c>
      <c r="D113" s="111" t="str">
        <f>IF(COUNTIF(เก็บข้อมูลHRD!$B$7:$B$1843,B113),"ได้รับการพัฒนาแล้ว",IF(B113="","ป้อนรายชื่อบุคลากรเพิ่ม(ถ้ามี)","ยังไม่ได้รับการพัฒนา"))</f>
        <v>ได้รับการพัฒนาแล้ว</v>
      </c>
    </row>
    <row r="114" spans="1:4" ht="24">
      <c r="A114" s="110">
        <v>110</v>
      </c>
      <c r="B114" s="203" t="s">
        <v>364</v>
      </c>
      <c r="C114" s="185" t="s">
        <v>89</v>
      </c>
      <c r="D114" s="111" t="str">
        <f>IF(COUNTIF(เก็บข้อมูลHRD!$B$7:$B$1843,B114),"ได้รับการพัฒนาแล้ว",IF(B114="","ป้อนรายชื่อบุคลากรเพิ่ม(ถ้ามี)","ยังไม่ได้รับการพัฒนา"))</f>
        <v>ได้รับการพัฒนาแล้ว</v>
      </c>
    </row>
    <row r="115" spans="1:4" ht="24">
      <c r="A115" s="110">
        <v>111</v>
      </c>
      <c r="B115" s="203" t="s">
        <v>365</v>
      </c>
      <c r="C115" s="185" t="s">
        <v>89</v>
      </c>
      <c r="D115" s="111" t="str">
        <f>IF(COUNTIF(เก็บข้อมูลHRD!$B$7:$B$1843,B115),"ได้รับการพัฒนาแล้ว",IF(B115="","ป้อนรายชื่อบุคลากรเพิ่ม(ถ้ามี)","ยังไม่ได้รับการพัฒนา"))</f>
        <v>ได้รับการพัฒนาแล้ว</v>
      </c>
    </row>
    <row r="116" spans="1:4" ht="24">
      <c r="A116" s="110">
        <v>112</v>
      </c>
      <c r="B116" s="204" t="s">
        <v>420</v>
      </c>
      <c r="C116" s="185" t="s">
        <v>89</v>
      </c>
      <c r="D116" s="111" t="str">
        <f>IF(COUNTIF(เก็บข้อมูลHRD!$B$7:$B$1843,B116),"ได้รับการพัฒนาแล้ว",IF(B116="","ป้อนรายชื่อบุคลากรเพิ่ม(ถ้ามี)","ยังไม่ได้รับการพัฒนา"))</f>
        <v>ได้รับการพัฒนาแล้ว</v>
      </c>
    </row>
    <row r="117" spans="1:4" ht="24">
      <c r="A117" s="110">
        <v>113</v>
      </c>
      <c r="B117" s="204" t="s">
        <v>454</v>
      </c>
      <c r="C117" s="185" t="s">
        <v>89</v>
      </c>
      <c r="D117" s="111" t="str">
        <f>IF(COUNTIF(เก็บข้อมูลHRD!$B$7:$B$1843,B117),"ได้รับการพัฒนาแล้ว",IF(B117="","ป้อนรายชื่อบุคลากรเพิ่ม(ถ้ามี)","ยังไม่ได้รับการพัฒนา"))</f>
        <v>ได้รับการพัฒนาแล้ว</v>
      </c>
    </row>
    <row r="118" spans="1:4" ht="24">
      <c r="A118" s="110">
        <v>114</v>
      </c>
      <c r="B118" s="204" t="s">
        <v>423</v>
      </c>
      <c r="C118" s="185" t="s">
        <v>89</v>
      </c>
      <c r="D118" s="111" t="str">
        <f>IF(COUNTIF(เก็บข้อมูลHRD!$B$7:$B$1843,B118),"ได้รับการพัฒนาแล้ว",IF(B118="","ป้อนรายชื่อบุคลากรเพิ่ม(ถ้ามี)","ยังไม่ได้รับการพัฒนา"))</f>
        <v>ได้รับการพัฒนาแล้ว</v>
      </c>
    </row>
    <row r="119" spans="1:4" ht="24">
      <c r="A119" s="110">
        <v>115</v>
      </c>
      <c r="B119" s="163" t="s">
        <v>445</v>
      </c>
      <c r="C119" s="185" t="s">
        <v>89</v>
      </c>
      <c r="D119" s="111" t="str">
        <f>IF(COUNTIF(เก็บข้อมูลHRD!$B$7:$B$1843,B119),"ได้รับการพัฒนาแล้ว",IF(B119="","ป้อนรายชื่อบุคลากรเพิ่ม(ถ้ามี)","ยังไม่ได้รับการพัฒนา"))</f>
        <v>ได้รับการพัฒนาแล้ว</v>
      </c>
    </row>
    <row r="120" spans="1:4" ht="24">
      <c r="A120" s="110">
        <v>116</v>
      </c>
      <c r="B120" s="203" t="s">
        <v>366</v>
      </c>
      <c r="C120" s="185" t="s">
        <v>89</v>
      </c>
      <c r="D120" s="111" t="str">
        <f>IF(COUNTIF(เก็บข้อมูลHRD!$B$7:$B$1843,B120),"ได้รับการพัฒนาแล้ว",IF(B120="","ป้อนรายชื่อบุคลากรเพิ่ม(ถ้ามี)","ยังไม่ได้รับการพัฒนา"))</f>
        <v>ได้รับการพัฒนาแล้ว</v>
      </c>
    </row>
    <row r="121" spans="1:4" ht="24">
      <c r="A121" s="110">
        <v>117</v>
      </c>
      <c r="B121" s="203" t="s">
        <v>469</v>
      </c>
      <c r="C121" s="185" t="s">
        <v>89</v>
      </c>
      <c r="D121" s="111" t="str">
        <f>IF(COUNTIF(เก็บข้อมูลHRD!$B$7:$B$1843,B121),"ได้รับการพัฒนาแล้ว",IF(B121="","ป้อนรายชื่อบุคลากรเพิ่ม(ถ้ามี)","ยังไม่ได้รับการพัฒนา"))</f>
        <v>ได้รับการพัฒนาแล้ว</v>
      </c>
    </row>
    <row r="122" spans="1:4" ht="24">
      <c r="A122" s="110">
        <v>118</v>
      </c>
      <c r="B122" s="200" t="s">
        <v>419</v>
      </c>
      <c r="C122" s="185" t="s">
        <v>89</v>
      </c>
      <c r="D122" s="111" t="str">
        <f>IF(COUNTIF(เก็บข้อมูลHRD!$B$7:$B$1843,B122),"ได้รับการพัฒนาแล้ว",IF(B122="","ป้อนรายชื่อบุคลากรเพิ่ม(ถ้ามี)","ยังไม่ได้รับการพัฒนา"))</f>
        <v>ได้รับการพัฒนาแล้ว</v>
      </c>
    </row>
    <row r="123" spans="1:4" ht="24">
      <c r="A123" s="110">
        <v>119</v>
      </c>
      <c r="B123" s="203" t="s">
        <v>367</v>
      </c>
      <c r="C123" s="185" t="s">
        <v>89</v>
      </c>
      <c r="D123" s="111" t="str">
        <f>IF(COUNTIF(เก็บข้อมูลHRD!$B$7:$B$1843,B123),"ได้รับการพัฒนาแล้ว",IF(B123="","ป้อนรายชื่อบุคลากรเพิ่ม(ถ้ามี)","ยังไม่ได้รับการพัฒนา"))</f>
        <v>ได้รับการพัฒนาแล้ว</v>
      </c>
    </row>
    <row r="124" spans="1:4" ht="24">
      <c r="A124" s="110">
        <v>120</v>
      </c>
      <c r="B124" s="203" t="s">
        <v>368</v>
      </c>
      <c r="C124" s="185" t="s">
        <v>89</v>
      </c>
      <c r="D124" s="111" t="str">
        <f>IF(COUNTIF(เก็บข้อมูลHRD!$B$7:$B$1843,B124),"ได้รับการพัฒนาแล้ว",IF(B124="","ป้อนรายชื่อบุคลากรเพิ่ม(ถ้ามี)","ยังไม่ได้รับการพัฒนา"))</f>
        <v>ได้รับการพัฒนาแล้ว</v>
      </c>
    </row>
    <row r="125" spans="1:4" ht="24">
      <c r="A125" s="110">
        <v>121</v>
      </c>
      <c r="B125" s="203" t="s">
        <v>369</v>
      </c>
      <c r="C125" s="185" t="s">
        <v>89</v>
      </c>
      <c r="D125" s="111" t="str">
        <f>IF(COUNTIF(เก็บข้อมูลHRD!$B$7:$B$1843,B125),"ได้รับการพัฒนาแล้ว",IF(B125="","ป้อนรายชื่อบุคลากรเพิ่ม(ถ้ามี)","ยังไม่ได้รับการพัฒนา"))</f>
        <v>ได้รับการพัฒนาแล้ว</v>
      </c>
    </row>
    <row r="126" spans="1:4" ht="24">
      <c r="A126" s="110">
        <v>122</v>
      </c>
      <c r="B126" s="203" t="s">
        <v>526</v>
      </c>
      <c r="C126" s="185" t="s">
        <v>89</v>
      </c>
      <c r="D126" s="111" t="str">
        <f>IF(COUNTIF(เก็บข้อมูลHRD!$B$7:$B$1843,B126),"ได้รับการพัฒนาแล้ว",IF(B126="","ป้อนรายชื่อบุคลากรเพิ่ม(ถ้ามี)","ยังไม่ได้รับการพัฒนา"))</f>
        <v>ยังไม่ได้รับการพัฒนา</v>
      </c>
    </row>
    <row r="127" spans="1:4" ht="24">
      <c r="A127" s="110">
        <v>123</v>
      </c>
      <c r="B127" s="203" t="s">
        <v>371</v>
      </c>
      <c r="C127" s="185" t="s">
        <v>89</v>
      </c>
      <c r="D127" s="111" t="str">
        <f>IF(COUNTIF(เก็บข้อมูลHRD!$B$7:$B$1843,B127),"ได้รับการพัฒนาแล้ว",IF(B127="","ป้อนรายชื่อบุคลากรเพิ่ม(ถ้ามี)","ยังไม่ได้รับการพัฒนา"))</f>
        <v>ได้รับการพัฒนาแล้ว</v>
      </c>
    </row>
    <row r="128" spans="1:4" ht="24">
      <c r="A128" s="110">
        <v>124</v>
      </c>
      <c r="B128" s="204" t="s">
        <v>430</v>
      </c>
      <c r="C128" s="185" t="s">
        <v>89</v>
      </c>
      <c r="D128" s="111" t="str">
        <f>IF(COUNTIF(เก็บข้อมูลHRD!$B$7:$B$1843,B128),"ได้รับการพัฒนาแล้ว",IF(B128="","ป้อนรายชื่อบุคลากรเพิ่ม(ถ้ามี)","ยังไม่ได้รับการพัฒนา"))</f>
        <v>ได้รับการพัฒนาแล้ว</v>
      </c>
    </row>
    <row r="129" spans="1:4" ht="24">
      <c r="A129" s="110">
        <v>125</v>
      </c>
      <c r="B129" s="203" t="s">
        <v>372</v>
      </c>
      <c r="C129" s="185" t="s">
        <v>89</v>
      </c>
      <c r="D129" s="111" t="str">
        <f>IF(COUNTIF(เก็บข้อมูลHRD!$B$7:$B$1843,B129),"ได้รับการพัฒนาแล้ว",IF(B129="","ป้อนรายชื่อบุคลากรเพิ่ม(ถ้ามี)","ยังไม่ได้รับการพัฒนา"))</f>
        <v>ได้รับการพัฒนาแล้ว</v>
      </c>
    </row>
    <row r="130" spans="1:4" ht="24">
      <c r="A130" s="110">
        <v>126</v>
      </c>
      <c r="B130" s="203" t="s">
        <v>373</v>
      </c>
      <c r="C130" s="185" t="s">
        <v>89</v>
      </c>
      <c r="D130" s="111" t="str">
        <f>IF(COUNTIF(เก็บข้อมูลHRD!$B$7:$B$1843,B130),"ได้รับการพัฒนาแล้ว",IF(B130="","ป้อนรายชื่อบุคลากรเพิ่ม(ถ้ามี)","ยังไม่ได้รับการพัฒนา"))</f>
        <v>ได้รับการพัฒนาแล้ว</v>
      </c>
    </row>
    <row r="131" spans="1:4" ht="24">
      <c r="A131" s="110">
        <v>127</v>
      </c>
      <c r="B131" s="141" t="s">
        <v>431</v>
      </c>
      <c r="C131" s="185" t="s">
        <v>89</v>
      </c>
      <c r="D131" s="111" t="str">
        <f>IF(COUNTIF(เก็บข้อมูลHRD!$B$7:$B$1843,B131),"ได้รับการพัฒนาแล้ว",IF(B131="","ป้อนรายชื่อบุคลากรเพิ่ม(ถ้ามี)","ยังไม่ได้รับการพัฒนา"))</f>
        <v>ได้รับการพัฒนาแล้ว</v>
      </c>
    </row>
    <row r="132" spans="1:4" ht="24">
      <c r="A132" s="110">
        <v>128</v>
      </c>
      <c r="B132" s="203" t="s">
        <v>374</v>
      </c>
      <c r="C132" s="185" t="s">
        <v>89</v>
      </c>
      <c r="D132" s="111" t="str">
        <f>IF(COUNTIF(เก็บข้อมูลHRD!$B$7:$B$1843,B132),"ได้รับการพัฒนาแล้ว",IF(B132="","ป้อนรายชื่อบุคลากรเพิ่ม(ถ้ามี)","ยังไม่ได้รับการพัฒนา"))</f>
        <v>ได้รับการพัฒนาแล้ว</v>
      </c>
    </row>
    <row r="133" spans="1:4" ht="24">
      <c r="A133" s="110">
        <v>129</v>
      </c>
      <c r="B133" s="203" t="s">
        <v>375</v>
      </c>
      <c r="C133" s="185" t="s">
        <v>89</v>
      </c>
      <c r="D133" s="111" t="str">
        <f>IF(COUNTIF(เก็บข้อมูลHRD!$B$7:$B$1843,B133),"ได้รับการพัฒนาแล้ว",IF(B133="","ป้อนรายชื่อบุคลากรเพิ่ม(ถ้ามี)","ยังไม่ได้รับการพัฒนา"))</f>
        <v>ได้รับการพัฒนาแล้ว</v>
      </c>
    </row>
    <row r="134" spans="1:4" ht="24">
      <c r="A134" s="110">
        <v>130</v>
      </c>
      <c r="B134" s="163" t="s">
        <v>376</v>
      </c>
      <c r="C134" s="185" t="s">
        <v>89</v>
      </c>
      <c r="D134" s="111" t="str">
        <f>IF(COUNTIF(เก็บข้อมูลHRD!$B$7:$B$1843,B134),"ได้รับการพัฒนาแล้ว",IF(B134="","ป้อนรายชื่อบุคลากรเพิ่ม(ถ้ามี)","ยังไม่ได้รับการพัฒนา"))</f>
        <v>ได้รับการพัฒนาแล้ว</v>
      </c>
    </row>
    <row r="135" spans="1:4" ht="24">
      <c r="A135" s="110">
        <v>131</v>
      </c>
      <c r="B135" s="203" t="s">
        <v>377</v>
      </c>
      <c r="C135" s="185" t="s">
        <v>89</v>
      </c>
      <c r="D135" s="111" t="str">
        <f>IF(COUNTIF(เก็บข้อมูลHRD!$B$7:$B$1843,B135),"ได้รับการพัฒนาแล้ว",IF(B135="","ป้อนรายชื่อบุคลากรเพิ่ม(ถ้ามี)","ยังไม่ได้รับการพัฒนา"))</f>
        <v>ได้รับการพัฒนาแล้ว</v>
      </c>
    </row>
    <row r="136" spans="1:4" ht="24">
      <c r="A136" s="110">
        <v>132</v>
      </c>
      <c r="B136" s="203" t="s">
        <v>437</v>
      </c>
      <c r="C136" s="185" t="s">
        <v>89</v>
      </c>
      <c r="D136" s="111" t="str">
        <f>IF(COUNTIF(เก็บข้อมูลHRD!$B$7:$B$1843,B136),"ได้รับการพัฒนาแล้ว",IF(B136="","ป้อนรายชื่อบุคลากรเพิ่ม(ถ้ามี)","ยังไม่ได้รับการพัฒนา"))</f>
        <v>ได้รับการพัฒนาแล้ว</v>
      </c>
    </row>
    <row r="137" spans="1:4" ht="24">
      <c r="A137" s="110">
        <v>133</v>
      </c>
      <c r="B137" s="203" t="s">
        <v>378</v>
      </c>
      <c r="C137" s="185" t="s">
        <v>89</v>
      </c>
      <c r="D137" s="111" t="str">
        <f>IF(COUNTIF(เก็บข้อมูลHRD!$B$7:$B$1843,B137),"ได้รับการพัฒนาแล้ว",IF(B137="","ป้อนรายชื่อบุคลากรเพิ่ม(ถ้ามี)","ยังไม่ได้รับการพัฒนา"))</f>
        <v>ได้รับการพัฒนาแล้ว</v>
      </c>
    </row>
    <row r="138" spans="1:4" ht="24">
      <c r="A138" s="110">
        <v>134</v>
      </c>
      <c r="B138" s="203" t="s">
        <v>463</v>
      </c>
      <c r="C138" s="185" t="s">
        <v>89</v>
      </c>
      <c r="D138" s="111" t="str">
        <f>IF(COUNTIF(เก็บข้อมูลHRD!$B$7:$B$1843,B138),"ได้รับการพัฒนาแล้ว",IF(B138="","ป้อนรายชื่อบุคลากรเพิ่ม(ถ้ามี)","ยังไม่ได้รับการพัฒนา"))</f>
        <v>ได้รับการพัฒนาแล้ว</v>
      </c>
    </row>
    <row r="139" spans="1:4" ht="24">
      <c r="A139" s="110">
        <v>135</v>
      </c>
      <c r="B139" s="200" t="s">
        <v>432</v>
      </c>
      <c r="C139" s="185" t="s">
        <v>89</v>
      </c>
      <c r="D139" s="111" t="str">
        <f>IF(COUNTIF(เก็บข้อมูลHRD!$B$7:$B$1843,B139),"ได้รับการพัฒนาแล้ว",IF(B139="","ป้อนรายชื่อบุคลากรเพิ่ม(ถ้ามี)","ยังไม่ได้รับการพัฒนา"))</f>
        <v>ได้รับการพัฒนาแล้ว</v>
      </c>
    </row>
    <row r="140" spans="1:4" ht="24">
      <c r="A140" s="110">
        <v>136</v>
      </c>
      <c r="B140" s="203" t="s">
        <v>379</v>
      </c>
      <c r="C140" s="185" t="s">
        <v>89</v>
      </c>
      <c r="D140" s="111" t="str">
        <f>IF(COUNTIF(เก็บข้อมูลHRD!$B$7:$B$1843,B140),"ได้รับการพัฒนาแล้ว",IF(B140="","ป้อนรายชื่อบุคลากรเพิ่ม(ถ้ามี)","ยังไม่ได้รับการพัฒนา"))</f>
        <v>ได้รับการพัฒนาแล้ว</v>
      </c>
    </row>
    <row r="141" spans="1:4" ht="24">
      <c r="A141" s="110">
        <v>137</v>
      </c>
      <c r="B141" s="204" t="s">
        <v>421</v>
      </c>
      <c r="C141" s="185" t="s">
        <v>89</v>
      </c>
      <c r="D141" s="111" t="str">
        <f>IF(COUNTIF(เก็บข้อมูลHRD!$B$7:$B$1843,B141),"ได้รับการพัฒนาแล้ว",IF(B141="","ป้อนรายชื่อบุคลากรเพิ่ม(ถ้ามี)","ยังไม่ได้รับการพัฒนา"))</f>
        <v>ได้รับการพัฒนาแล้ว</v>
      </c>
    </row>
    <row r="142" spans="1:4" ht="24">
      <c r="A142" s="110">
        <v>138</v>
      </c>
      <c r="B142" s="203" t="s">
        <v>426</v>
      </c>
      <c r="C142" s="185" t="s">
        <v>89</v>
      </c>
      <c r="D142" s="111" t="str">
        <f>IF(COUNTIF(เก็บข้อมูลHRD!$B$7:$B$1843,B142),"ได้รับการพัฒนาแล้ว",IF(B142="","ป้อนรายชื่อบุคลากรเพิ่ม(ถ้ามี)","ยังไม่ได้รับการพัฒนา"))</f>
        <v>ได้รับการพัฒนาแล้ว</v>
      </c>
    </row>
    <row r="143" spans="1:4" ht="24">
      <c r="A143" s="110">
        <v>139</v>
      </c>
      <c r="B143" s="204" t="s">
        <v>502</v>
      </c>
      <c r="C143" s="185" t="s">
        <v>89</v>
      </c>
      <c r="D143" s="111" t="str">
        <f>IF(COUNTIF(เก็บข้อมูลHRD!$B$7:$B$1843,B143),"ได้รับการพัฒนาแล้ว",IF(B143="","ป้อนรายชื่อบุคลากรเพิ่ม(ถ้ามี)","ยังไม่ได้รับการพัฒนา"))</f>
        <v>ยังไม่ได้รับการพัฒนา</v>
      </c>
    </row>
    <row r="144" spans="1:4" ht="24">
      <c r="A144" s="110">
        <v>140</v>
      </c>
      <c r="B144" s="203" t="s">
        <v>380</v>
      </c>
      <c r="C144" s="185" t="s">
        <v>89</v>
      </c>
      <c r="D144" s="111" t="str">
        <f>IF(COUNTIF(เก็บข้อมูลHRD!$B$7:$B$1843,B144),"ได้รับการพัฒนาแล้ว",IF(B144="","ป้อนรายชื่อบุคลากรเพิ่ม(ถ้ามี)","ยังไม่ได้รับการพัฒนา"))</f>
        <v>ได้รับการพัฒนาแล้ว</v>
      </c>
    </row>
    <row r="145" spans="1:4" ht="24">
      <c r="A145" s="110">
        <v>141</v>
      </c>
      <c r="B145" s="203" t="s">
        <v>381</v>
      </c>
      <c r="C145" s="185" t="s">
        <v>89</v>
      </c>
      <c r="D145" s="111" t="str">
        <f>IF(COUNTIF(เก็บข้อมูลHRD!$B$7:$B$1843,B145),"ได้รับการพัฒนาแล้ว",IF(B145="","ป้อนรายชื่อบุคลากรเพิ่ม(ถ้ามี)","ยังไม่ได้รับการพัฒนา"))</f>
        <v>ได้รับการพัฒนาแล้ว</v>
      </c>
    </row>
    <row r="146" spans="1:4" ht="24">
      <c r="A146" s="110">
        <v>142</v>
      </c>
      <c r="B146" s="203" t="s">
        <v>456</v>
      </c>
      <c r="C146" s="185" t="s">
        <v>89</v>
      </c>
      <c r="D146" s="111" t="str">
        <f>IF(COUNTIF(เก็บข้อมูลHRD!$B$7:$B$1843,B146),"ได้รับการพัฒนาแล้ว",IF(B146="","ป้อนรายชื่อบุคลากรเพิ่ม(ถ้ามี)","ยังไม่ได้รับการพัฒนา"))</f>
        <v>ได้รับการพัฒนาแล้ว</v>
      </c>
    </row>
    <row r="147" spans="1:4" ht="24">
      <c r="A147" s="110">
        <v>143</v>
      </c>
      <c r="B147" s="203" t="s">
        <v>473</v>
      </c>
      <c r="C147" s="185" t="s">
        <v>89</v>
      </c>
      <c r="D147" s="111" t="str">
        <f>IF(COUNTIF(เก็บข้อมูลHRD!$B$7:$B$1843,B147),"ได้รับการพัฒนาแล้ว",IF(B147="","ป้อนรายชื่อบุคลากรเพิ่ม(ถ้ามี)","ยังไม่ได้รับการพัฒนา"))</f>
        <v>ได้รับการพัฒนาแล้ว</v>
      </c>
    </row>
    <row r="148" spans="1:4" ht="24">
      <c r="A148" s="110">
        <v>144</v>
      </c>
      <c r="B148" s="200" t="s">
        <v>416</v>
      </c>
      <c r="C148" s="185" t="s">
        <v>89</v>
      </c>
      <c r="D148" s="111" t="str">
        <f>IF(COUNTIF(เก็บข้อมูลHRD!$B$7:$B$1843,B148),"ได้รับการพัฒนาแล้ว",IF(B148="","ป้อนรายชื่อบุคลากรเพิ่ม(ถ้ามี)","ยังไม่ได้รับการพัฒนา"))</f>
        <v>ได้รับการพัฒนาแล้ว</v>
      </c>
    </row>
    <row r="149" spans="1:4" ht="24">
      <c r="A149" s="110">
        <v>145</v>
      </c>
      <c r="B149" s="200" t="s">
        <v>433</v>
      </c>
      <c r="C149" s="185" t="s">
        <v>89</v>
      </c>
      <c r="D149" s="111" t="str">
        <f>IF(COUNTIF(เก็บข้อมูลHRD!$B$7:$B$1843,B149),"ได้รับการพัฒนาแล้ว",IF(B149="","ป้อนรายชื่อบุคลากรเพิ่ม(ถ้ามี)","ยังไม่ได้รับการพัฒนา"))</f>
        <v>ได้รับการพัฒนาแล้ว</v>
      </c>
    </row>
    <row r="150" spans="1:4" ht="24">
      <c r="A150" s="110">
        <v>146</v>
      </c>
      <c r="B150" s="203" t="s">
        <v>382</v>
      </c>
      <c r="C150" s="185" t="s">
        <v>89</v>
      </c>
      <c r="D150" s="111" t="str">
        <f>IF(COUNTIF(เก็บข้อมูลHRD!$B$7:$B$1843,B150),"ได้รับการพัฒนาแล้ว",IF(B150="","ป้อนรายชื่อบุคลากรเพิ่ม(ถ้ามี)","ยังไม่ได้รับการพัฒนา"))</f>
        <v>ได้รับการพัฒนาแล้ว</v>
      </c>
    </row>
    <row r="151" spans="1:4" ht="24">
      <c r="A151" s="110">
        <v>147</v>
      </c>
      <c r="B151" s="203" t="s">
        <v>383</v>
      </c>
      <c r="C151" s="185" t="s">
        <v>89</v>
      </c>
      <c r="D151" s="111" t="str">
        <f>IF(COUNTIF(เก็บข้อมูลHRD!$B$7:$B$1843,B151),"ได้รับการพัฒนาแล้ว",IF(B151="","ป้อนรายชื่อบุคลากรเพิ่ม(ถ้ามี)","ยังไม่ได้รับการพัฒนา"))</f>
        <v>ได้รับการพัฒนาแล้ว</v>
      </c>
    </row>
    <row r="152" spans="1:4" ht="24">
      <c r="A152" s="110">
        <v>148</v>
      </c>
      <c r="B152" s="140" t="s">
        <v>441</v>
      </c>
      <c r="C152" s="185" t="s">
        <v>89</v>
      </c>
      <c r="D152" s="111" t="str">
        <f>IF(COUNTIF(เก็บข้อมูลHRD!$B$7:$B$1843,B152),"ได้รับการพัฒนาแล้ว",IF(B152="","ป้อนรายชื่อบุคลากรเพิ่ม(ถ้ามี)","ยังไม่ได้รับการพัฒนา"))</f>
        <v>ได้รับการพัฒนาแล้ว</v>
      </c>
    </row>
    <row r="153" spans="1:4" ht="24">
      <c r="A153" s="110">
        <v>149</v>
      </c>
      <c r="B153" s="203" t="s">
        <v>384</v>
      </c>
      <c r="C153" s="185" t="s">
        <v>89</v>
      </c>
      <c r="D153" s="111" t="str">
        <f>IF(COUNTIF(เก็บข้อมูลHRD!$B$7:$B$1843,B153),"ได้รับการพัฒนาแล้ว",IF(B153="","ป้อนรายชื่อบุคลากรเพิ่ม(ถ้ามี)","ยังไม่ได้รับการพัฒนา"))</f>
        <v>ได้รับการพัฒนาแล้ว</v>
      </c>
    </row>
    <row r="154" spans="1:4" ht="24">
      <c r="A154" s="110">
        <v>150</v>
      </c>
      <c r="B154" s="203" t="s">
        <v>461</v>
      </c>
      <c r="C154" s="185" t="s">
        <v>89</v>
      </c>
      <c r="D154" s="111" t="str">
        <f>IF(COUNTIF(เก็บข้อมูลHRD!$B$7:$B$1843,B154),"ได้รับการพัฒนาแล้ว",IF(B154="","ป้อนรายชื่อบุคลากรเพิ่ม(ถ้ามี)","ยังไม่ได้รับการพัฒนา"))</f>
        <v>ได้รับการพัฒนาแล้ว</v>
      </c>
    </row>
    <row r="155" spans="1:4" ht="24">
      <c r="A155" s="110">
        <v>151</v>
      </c>
      <c r="B155" s="203" t="s">
        <v>385</v>
      </c>
      <c r="C155" s="185" t="s">
        <v>89</v>
      </c>
      <c r="D155" s="111" t="str">
        <f>IF(COUNTIF(เก็บข้อมูลHRD!$B$7:$B$1843,B155),"ได้รับการพัฒนาแล้ว",IF(B155="","ป้อนรายชื่อบุคลากรเพิ่ม(ถ้ามี)","ยังไม่ได้รับการพัฒนา"))</f>
        <v>ได้รับการพัฒนาแล้ว</v>
      </c>
    </row>
    <row r="156" spans="1:4" ht="24">
      <c r="A156" s="110">
        <v>152</v>
      </c>
      <c r="B156" s="203" t="s">
        <v>443</v>
      </c>
      <c r="C156" s="185" t="s">
        <v>89</v>
      </c>
      <c r="D156" s="111" t="str">
        <f>IF(COUNTIF(เก็บข้อมูลHRD!$B$7:$B$1843,B156),"ได้รับการพัฒนาแล้ว",IF(B156="","ป้อนรายชื่อบุคลากรเพิ่ม(ถ้ามี)","ยังไม่ได้รับการพัฒนา"))</f>
        <v>ได้รับการพัฒนาแล้ว</v>
      </c>
    </row>
    <row r="157" spans="1:4" ht="24">
      <c r="A157" s="110">
        <v>153</v>
      </c>
      <c r="B157" s="163" t="s">
        <v>448</v>
      </c>
      <c r="C157" s="185" t="s">
        <v>89</v>
      </c>
      <c r="D157" s="111" t="str">
        <f>IF(COUNTIF(เก็บข้อมูลHRD!$B$7:$B$1843,B157),"ได้รับการพัฒนาแล้ว",IF(B157="","ป้อนรายชื่อบุคลากรเพิ่ม(ถ้ามี)","ยังไม่ได้รับการพัฒนา"))</f>
        <v>ได้รับการพัฒนาแล้ว</v>
      </c>
    </row>
    <row r="158" spans="1:4" ht="24">
      <c r="A158" s="110">
        <v>154</v>
      </c>
      <c r="B158" s="203" t="s">
        <v>386</v>
      </c>
      <c r="C158" s="185" t="s">
        <v>89</v>
      </c>
      <c r="D158" s="111" t="str">
        <f>IF(COUNTIF(เก็บข้อมูลHRD!$B$7:$B$1843,B158),"ได้รับการพัฒนาแล้ว",IF(B158="","ป้อนรายชื่อบุคลากรเพิ่ม(ถ้ามี)","ยังไม่ได้รับการพัฒนา"))</f>
        <v>ได้รับการพัฒนาแล้ว</v>
      </c>
    </row>
    <row r="159" spans="1:4" ht="24">
      <c r="A159" s="110">
        <v>155</v>
      </c>
      <c r="B159" s="204" t="s">
        <v>428</v>
      </c>
      <c r="C159" s="185" t="s">
        <v>89</v>
      </c>
      <c r="D159" s="111" t="str">
        <f>IF(COUNTIF(เก็บข้อมูลHRD!$B$7:$B$1843,B159),"ได้รับการพัฒนาแล้ว",IF(B159="","ป้อนรายชื่อบุคลากรเพิ่ม(ถ้ามี)","ยังไม่ได้รับการพัฒนา"))</f>
        <v>ได้รับการพัฒนาแล้ว</v>
      </c>
    </row>
    <row r="160" spans="1:4" ht="24">
      <c r="A160" s="110">
        <v>156</v>
      </c>
      <c r="B160" s="203" t="s">
        <v>451</v>
      </c>
      <c r="C160" s="185" t="s">
        <v>89</v>
      </c>
      <c r="D160" s="111" t="str">
        <f>IF(COUNTIF(เก็บข้อมูลHRD!$B$7:$B$1843,B160),"ได้รับการพัฒนาแล้ว",IF(B160="","ป้อนรายชื่อบุคลากรเพิ่ม(ถ้ามี)","ยังไม่ได้รับการพัฒนา"))</f>
        <v>ได้รับการพัฒนาแล้ว</v>
      </c>
    </row>
    <row r="161" spans="1:4" ht="24">
      <c r="A161" s="110">
        <v>157</v>
      </c>
      <c r="B161" s="203" t="s">
        <v>387</v>
      </c>
      <c r="C161" s="185" t="s">
        <v>89</v>
      </c>
      <c r="D161" s="111" t="str">
        <f>IF(COUNTIF(เก็บข้อมูลHRD!$B$7:$B$1843,B161),"ได้รับการพัฒนาแล้ว",IF(B161="","ป้อนรายชื่อบุคลากรเพิ่ม(ถ้ามี)","ยังไม่ได้รับการพัฒนา"))</f>
        <v>ได้รับการพัฒนาแล้ว</v>
      </c>
    </row>
    <row r="162" spans="1:4" ht="24">
      <c r="A162" s="110">
        <v>158</v>
      </c>
      <c r="B162" s="203" t="s">
        <v>444</v>
      </c>
      <c r="C162" s="185" t="s">
        <v>89</v>
      </c>
      <c r="D162" s="111" t="str">
        <f>IF(COUNTIF(เก็บข้อมูลHRD!$B$7:$B$1843,B162),"ได้รับการพัฒนาแล้ว",IF(B162="","ป้อนรายชื่อบุคลากรเพิ่ม(ถ้ามี)","ยังไม่ได้รับการพัฒนา"))</f>
        <v>ได้รับการพัฒนาแล้ว</v>
      </c>
    </row>
    <row r="163" spans="1:4" ht="24">
      <c r="A163" s="110">
        <v>159</v>
      </c>
      <c r="B163" s="203" t="s">
        <v>388</v>
      </c>
      <c r="C163" s="185" t="s">
        <v>89</v>
      </c>
      <c r="D163" s="111" t="str">
        <f>IF(COUNTIF(เก็บข้อมูลHRD!$B$7:$B$1843,B163),"ได้รับการพัฒนาแล้ว",IF(B163="","ป้อนรายชื่อบุคลากรเพิ่ม(ถ้ามี)","ยังไม่ได้รับการพัฒนา"))</f>
        <v>ได้รับการพัฒนาแล้ว</v>
      </c>
    </row>
    <row r="164" spans="1:4" ht="24">
      <c r="A164" s="110">
        <v>160</v>
      </c>
      <c r="B164" s="203" t="s">
        <v>389</v>
      </c>
      <c r="C164" s="185" t="s">
        <v>89</v>
      </c>
      <c r="D164" s="111" t="str">
        <f>IF(COUNTIF(เก็บข้อมูลHRD!$B$7:$B$1843,B164),"ได้รับการพัฒนาแล้ว",IF(B164="","ป้อนรายชื่อบุคลากรเพิ่ม(ถ้ามี)","ยังไม่ได้รับการพัฒนา"))</f>
        <v>ได้รับการพัฒนาแล้ว</v>
      </c>
    </row>
    <row r="165" spans="1:4" ht="24">
      <c r="A165" s="110">
        <v>161</v>
      </c>
      <c r="B165" s="203" t="s">
        <v>462</v>
      </c>
      <c r="C165" s="185" t="s">
        <v>89</v>
      </c>
      <c r="D165" s="111" t="str">
        <f>IF(COUNTIF(เก็บข้อมูลHRD!$B$7:$B$1843,B165),"ได้รับการพัฒนาแล้ว",IF(B165="","ป้อนรายชื่อบุคลากรเพิ่ม(ถ้ามี)","ยังไม่ได้รับการพัฒนา"))</f>
        <v>ได้รับการพัฒนาแล้ว</v>
      </c>
    </row>
    <row r="166" spans="1:4" ht="24">
      <c r="A166" s="110">
        <v>162</v>
      </c>
      <c r="B166" s="203" t="s">
        <v>453</v>
      </c>
      <c r="C166" s="185" t="s">
        <v>89</v>
      </c>
      <c r="D166" s="111" t="str">
        <f>IF(COUNTIF(เก็บข้อมูลHRD!$B$7:$B$1843,B166),"ได้รับการพัฒนาแล้ว",IF(B166="","ป้อนรายชื่อบุคลากรเพิ่ม(ถ้ามี)","ยังไม่ได้รับการพัฒนา"))</f>
        <v>ได้รับการพัฒนาแล้ว</v>
      </c>
    </row>
    <row r="167" spans="1:4" ht="24">
      <c r="A167" s="110">
        <v>163</v>
      </c>
      <c r="B167" s="203" t="s">
        <v>390</v>
      </c>
      <c r="C167" s="185" t="s">
        <v>89</v>
      </c>
      <c r="D167" s="111" t="str">
        <f>IF(COUNTIF(เก็บข้อมูลHRD!$B$7:$B$1843,B167),"ได้รับการพัฒนาแล้ว",IF(B167="","ป้อนรายชื่อบุคลากรเพิ่ม(ถ้ามี)","ยังไม่ได้รับการพัฒนา"))</f>
        <v>ได้รับการพัฒนาแล้ว</v>
      </c>
    </row>
    <row r="168" spans="1:4" ht="24">
      <c r="A168" s="110">
        <v>164</v>
      </c>
      <c r="B168" s="205" t="s">
        <v>409</v>
      </c>
      <c r="C168" s="185" t="s">
        <v>89</v>
      </c>
      <c r="D168" s="111" t="str">
        <f>IF(COUNTIF(เก็บข้อมูลHRD!$B$7:$B$1843,B168),"ได้รับการพัฒนาแล้ว",IF(B168="","ป้อนรายชื่อบุคลากรเพิ่ม(ถ้ามี)","ยังไม่ได้รับการพัฒนา"))</f>
        <v>ได้รับการพัฒนาแล้ว</v>
      </c>
    </row>
    <row r="169" spans="1:4" ht="24">
      <c r="A169" s="110">
        <v>165</v>
      </c>
      <c r="B169" s="203" t="s">
        <v>391</v>
      </c>
      <c r="C169" s="185" t="s">
        <v>89</v>
      </c>
      <c r="D169" s="111" t="str">
        <f>IF(COUNTIF(เก็บข้อมูลHRD!$B$7:$B$1843,B169),"ได้รับการพัฒนาแล้ว",IF(B169="","ป้อนรายชื่อบุคลากรเพิ่ม(ถ้ามี)","ยังไม่ได้รับการพัฒนา"))</f>
        <v>ได้รับการพัฒนาแล้ว</v>
      </c>
    </row>
    <row r="170" spans="1:4" ht="24">
      <c r="A170" s="110">
        <v>166</v>
      </c>
      <c r="B170" s="203" t="s">
        <v>392</v>
      </c>
      <c r="C170" s="185" t="s">
        <v>89</v>
      </c>
      <c r="D170" s="111" t="str">
        <f>IF(COUNTIF(เก็บข้อมูลHRD!$B$7:$B$1843,B170),"ได้รับการพัฒนาแล้ว",IF(B170="","ป้อนรายชื่อบุคลากรเพิ่ม(ถ้ามี)","ยังไม่ได้รับการพัฒนา"))</f>
        <v>ได้รับการพัฒนาแล้ว</v>
      </c>
    </row>
    <row r="171" spans="1:4" ht="24">
      <c r="A171" s="110">
        <v>167</v>
      </c>
      <c r="B171" s="204" t="s">
        <v>450</v>
      </c>
      <c r="C171" s="185" t="s">
        <v>89</v>
      </c>
      <c r="D171" s="111" t="str">
        <f>IF(COUNTIF(เก็บข้อมูลHRD!$B$7:$B$1843,B171),"ได้รับการพัฒนาแล้ว",IF(B171="","ป้อนรายชื่อบุคลากรเพิ่ม(ถ้ามี)","ยังไม่ได้รับการพัฒนา"))</f>
        <v>ได้รับการพัฒนาแล้ว</v>
      </c>
    </row>
    <row r="172" spans="1:4" ht="24">
      <c r="A172" s="110">
        <v>168</v>
      </c>
      <c r="B172" s="205" t="s">
        <v>470</v>
      </c>
      <c r="C172" s="185" t="s">
        <v>89</v>
      </c>
      <c r="D172" s="111" t="str">
        <f>IF(COUNTIF(เก็บข้อมูลHRD!$B$7:$B$1843,B172),"ได้รับการพัฒนาแล้ว",IF(B172="","ป้อนรายชื่อบุคลากรเพิ่ม(ถ้ามี)","ยังไม่ได้รับการพัฒนา"))</f>
        <v>ได้รับการพัฒนาแล้ว</v>
      </c>
    </row>
    <row r="173" spans="1:4" ht="24">
      <c r="A173" s="110">
        <v>169</v>
      </c>
      <c r="B173" s="203" t="s">
        <v>393</v>
      </c>
      <c r="C173" s="185" t="s">
        <v>89</v>
      </c>
      <c r="D173" s="111" t="str">
        <f>IF(COUNTIF(เก็บข้อมูลHRD!$B$7:$B$1843,B173),"ได้รับการพัฒนาแล้ว",IF(B173="","ป้อนรายชื่อบุคลากรเพิ่ม(ถ้ามี)","ยังไม่ได้รับการพัฒนา"))</f>
        <v>ได้รับการพัฒนาแล้ว</v>
      </c>
    </row>
    <row r="174" spans="1:4" ht="24">
      <c r="A174" s="110">
        <v>170</v>
      </c>
      <c r="B174" s="203" t="s">
        <v>477</v>
      </c>
      <c r="C174" s="185" t="s">
        <v>89</v>
      </c>
      <c r="D174" s="111" t="str">
        <f>IF(COUNTIF(เก็บข้อมูลHRD!$B$7:$B$1843,B174),"ได้รับการพัฒนาแล้ว",IF(B174="","ป้อนรายชื่อบุคลากรเพิ่ม(ถ้ามี)","ยังไม่ได้รับการพัฒนา"))</f>
        <v>ได้รับการพัฒนาแล้ว</v>
      </c>
    </row>
    <row r="175" spans="1:4" ht="24">
      <c r="A175" s="110">
        <v>171</v>
      </c>
      <c r="B175" s="203" t="s">
        <v>394</v>
      </c>
      <c r="C175" s="185" t="s">
        <v>89</v>
      </c>
      <c r="D175" s="111" t="str">
        <f>IF(COUNTIF(เก็บข้อมูลHRD!$B$7:$B$1843,B175),"ได้รับการพัฒนาแล้ว",IF(B175="","ป้อนรายชื่อบุคลากรเพิ่ม(ถ้ามี)","ยังไม่ได้รับการพัฒนา"))</f>
        <v>ได้รับการพัฒนาแล้ว</v>
      </c>
    </row>
    <row r="176" spans="1:4" ht="24">
      <c r="A176" s="110">
        <v>172</v>
      </c>
      <c r="B176" s="203" t="s">
        <v>395</v>
      </c>
      <c r="C176" s="185" t="s">
        <v>89</v>
      </c>
      <c r="D176" s="111" t="str">
        <f>IF(COUNTIF(เก็บข้อมูลHRD!$B$7:$B$1843,B176),"ได้รับการพัฒนาแล้ว",IF(B176="","ป้อนรายชื่อบุคลากรเพิ่ม(ถ้ามี)","ยังไม่ได้รับการพัฒนา"))</f>
        <v>ได้รับการพัฒนาแล้ว</v>
      </c>
    </row>
    <row r="177" spans="1:4" ht="24">
      <c r="A177" s="110">
        <v>173</v>
      </c>
      <c r="B177" s="204" t="s">
        <v>418</v>
      </c>
      <c r="C177" s="185" t="s">
        <v>89</v>
      </c>
      <c r="D177" s="111" t="str">
        <f>IF(COUNTIF(เก็บข้อมูลHRD!$B$7:$B$1843,B177),"ได้รับการพัฒนาแล้ว",IF(B177="","ป้อนรายชื่อบุคลากรเพิ่ม(ถ้ามี)","ยังไม่ได้รับการพัฒนา"))</f>
        <v>ได้รับการพัฒนาแล้ว</v>
      </c>
    </row>
    <row r="178" spans="1:4" ht="24">
      <c r="A178" s="110">
        <v>174</v>
      </c>
      <c r="B178" s="203" t="s">
        <v>447</v>
      </c>
      <c r="C178" s="185" t="s">
        <v>89</v>
      </c>
      <c r="D178" s="111" t="str">
        <f>IF(COUNTIF(เก็บข้อมูลHRD!$B$7:$B$1843,B178),"ได้รับการพัฒนาแล้ว",IF(B178="","ป้อนรายชื่อบุคลากรเพิ่ม(ถ้ามี)","ยังไม่ได้รับการพัฒนา"))</f>
        <v>ได้รับการพัฒนาแล้ว</v>
      </c>
    </row>
    <row r="179" spans="1:4" ht="24">
      <c r="A179" s="110">
        <v>175</v>
      </c>
      <c r="B179" s="203" t="s">
        <v>396</v>
      </c>
      <c r="C179" s="185" t="s">
        <v>89</v>
      </c>
      <c r="D179" s="111" t="str">
        <f>IF(COUNTIF(เก็บข้อมูลHRD!$B$7:$B$1843,B179),"ได้รับการพัฒนาแล้ว",IF(B179="","ป้อนรายชื่อบุคลากรเพิ่ม(ถ้ามี)","ยังไม่ได้รับการพัฒนา"))</f>
        <v>ได้รับการพัฒนาแล้ว</v>
      </c>
    </row>
    <row r="180" spans="1:4" ht="24">
      <c r="A180" s="110">
        <v>176</v>
      </c>
      <c r="B180" s="204" t="s">
        <v>424</v>
      </c>
      <c r="C180" s="185" t="s">
        <v>89</v>
      </c>
      <c r="D180" s="111" t="str">
        <f>IF(COUNTIF(เก็บข้อมูลHRD!$B$7:$B$1843,B180),"ได้รับการพัฒนาแล้ว",IF(B180="","ป้อนรายชื่อบุคลากรเพิ่ม(ถ้ามี)","ยังไม่ได้รับการพัฒนา"))</f>
        <v>ได้รับการพัฒนาแล้ว</v>
      </c>
    </row>
    <row r="181" spans="1:4" ht="24">
      <c r="A181" s="110">
        <v>177</v>
      </c>
      <c r="B181" s="203" t="s">
        <v>464</v>
      </c>
      <c r="C181" s="185" t="s">
        <v>89</v>
      </c>
      <c r="D181" s="111" t="str">
        <f>IF(COUNTIF(เก็บข้อมูลHRD!$B$7:$B$1843,B181),"ได้รับการพัฒนาแล้ว",IF(B181="","ป้อนรายชื่อบุคลากรเพิ่ม(ถ้ามี)","ยังไม่ได้รับการพัฒนา"))</f>
        <v>ได้รับการพัฒนาแล้ว</v>
      </c>
    </row>
    <row r="182" spans="1:4" ht="24">
      <c r="A182" s="110">
        <v>178</v>
      </c>
      <c r="B182" s="203" t="s">
        <v>457</v>
      </c>
      <c r="C182" s="185" t="s">
        <v>89</v>
      </c>
      <c r="D182" s="111" t="str">
        <f>IF(COUNTIF(เก็บข้อมูลHRD!$B$7:$B$1843,B182),"ได้รับการพัฒนาแล้ว",IF(B182="","ป้อนรายชื่อบุคลากรเพิ่ม(ถ้ามี)","ยังไม่ได้รับการพัฒนา"))</f>
        <v>ได้รับการพัฒนาแล้ว</v>
      </c>
    </row>
    <row r="183" spans="1:4" ht="24">
      <c r="A183" s="110">
        <v>179</v>
      </c>
      <c r="B183" s="203" t="s">
        <v>397</v>
      </c>
      <c r="C183" s="185" t="s">
        <v>89</v>
      </c>
      <c r="D183" s="111" t="str">
        <f>IF(COUNTIF(เก็บข้อมูลHRD!$B$7:$B$1843,B183),"ได้รับการพัฒนาแล้ว",IF(B183="","ป้อนรายชื่อบุคลากรเพิ่ม(ถ้ามี)","ยังไม่ได้รับการพัฒนา"))</f>
        <v>ได้รับการพัฒนาแล้ว</v>
      </c>
    </row>
    <row r="184" spans="1:4" ht="24">
      <c r="A184" s="110">
        <v>180</v>
      </c>
      <c r="B184" s="203" t="s">
        <v>398</v>
      </c>
      <c r="C184" s="185" t="s">
        <v>89</v>
      </c>
      <c r="D184" s="111" t="str">
        <f>IF(COUNTIF(เก็บข้อมูลHRD!$B$7:$B$1843,B184),"ได้รับการพัฒนาแล้ว",IF(B184="","ป้อนรายชื่อบุคลากรเพิ่ม(ถ้ามี)","ยังไม่ได้รับการพัฒนา"))</f>
        <v>ได้รับการพัฒนาแล้ว</v>
      </c>
    </row>
    <row r="185" spans="1:4" ht="24">
      <c r="A185" s="110">
        <v>181</v>
      </c>
      <c r="B185" s="203" t="s">
        <v>436</v>
      </c>
      <c r="C185" s="185" t="s">
        <v>89</v>
      </c>
      <c r="D185" s="111" t="str">
        <f>IF(COUNTIF(เก็บข้อมูลHRD!$B$7:$B$1843,B185),"ได้รับการพัฒนาแล้ว",IF(B185="","ป้อนรายชื่อบุคลากรเพิ่ม(ถ้ามี)","ยังไม่ได้รับการพัฒนา"))</f>
        <v>ได้รับการพัฒนาแล้ว</v>
      </c>
    </row>
    <row r="186" spans="1:4" ht="24">
      <c r="A186" s="110">
        <v>182</v>
      </c>
      <c r="B186" s="203" t="s">
        <v>479</v>
      </c>
      <c r="C186" s="185" t="s">
        <v>89</v>
      </c>
      <c r="D186" s="111" t="str">
        <f>IF(COUNTIF(เก็บข้อมูลHRD!$B$7:$B$1843,B186),"ได้รับการพัฒนาแล้ว",IF(B186="","ป้อนรายชื่อบุคลากรเพิ่ม(ถ้ามี)","ยังไม่ได้รับการพัฒนา"))</f>
        <v>ได้รับการพัฒนาแล้ว</v>
      </c>
    </row>
    <row r="187" spans="1:4" ht="24">
      <c r="A187" s="110">
        <v>183</v>
      </c>
      <c r="B187" s="203" t="s">
        <v>399</v>
      </c>
      <c r="C187" s="185" t="s">
        <v>89</v>
      </c>
      <c r="D187" s="111" t="str">
        <f>IF(COUNTIF(เก็บข้อมูลHRD!$B$7:$B$1843,B187),"ได้รับการพัฒนาแล้ว",IF(B187="","ป้อนรายชื่อบุคลากรเพิ่ม(ถ้ามี)","ยังไม่ได้รับการพัฒนา"))</f>
        <v>ได้รับการพัฒนาแล้ว</v>
      </c>
    </row>
    <row r="188" spans="1:4" ht="24">
      <c r="A188" s="110">
        <v>184</v>
      </c>
      <c r="B188" s="203" t="s">
        <v>400</v>
      </c>
      <c r="C188" s="185" t="s">
        <v>89</v>
      </c>
      <c r="D188" s="111" t="str">
        <f>IF(COUNTIF(เก็บข้อมูลHRD!$B$7:$B$1843,B188),"ได้รับการพัฒนาแล้ว",IF(B188="","ป้อนรายชื่อบุคลากรเพิ่ม(ถ้ามี)","ยังไม่ได้รับการพัฒนา"))</f>
        <v>ได้รับการพัฒนาแล้ว</v>
      </c>
    </row>
    <row r="189" spans="1:4" ht="24">
      <c r="A189" s="110">
        <v>185</v>
      </c>
      <c r="B189" s="203" t="s">
        <v>401</v>
      </c>
      <c r="C189" s="185" t="s">
        <v>89</v>
      </c>
      <c r="D189" s="111" t="str">
        <f>IF(COUNTIF(เก็บข้อมูลHRD!$B$7:$B$1843,B189),"ได้รับการพัฒนาแล้ว",IF(B189="","ป้อนรายชื่อบุคลากรเพิ่ม(ถ้ามี)","ยังไม่ได้รับการพัฒนา"))</f>
        <v>ได้รับการพัฒนาแล้ว</v>
      </c>
    </row>
    <row r="190" spans="1:4" ht="24">
      <c r="A190" s="110">
        <v>186</v>
      </c>
      <c r="B190" s="203" t="s">
        <v>403</v>
      </c>
      <c r="C190" s="185" t="s">
        <v>89</v>
      </c>
      <c r="D190" s="111" t="str">
        <f>IF(COUNTIF(เก็บข้อมูลHRD!$B$7:$B$1843,B190),"ได้รับการพัฒนาแล้ว",IF(B190="","ป้อนรายชื่อบุคลากรเพิ่ม(ถ้ามี)","ยังไม่ได้รับการพัฒนา"))</f>
        <v>ได้รับการพัฒนาแล้ว</v>
      </c>
    </row>
    <row r="191" spans="1:4" ht="24">
      <c r="A191" s="110">
        <v>187</v>
      </c>
      <c r="B191" s="203" t="s">
        <v>404</v>
      </c>
      <c r="C191" s="185" t="s">
        <v>89</v>
      </c>
      <c r="D191" s="111" t="str">
        <f>IF(COUNTIF(เก็บข้อมูลHRD!$B$7:$B$1843,B191),"ได้รับการพัฒนาแล้ว",IF(B191="","ป้อนรายชื่อบุคลากรเพิ่ม(ถ้ามี)","ยังไม่ได้รับการพัฒนา"))</f>
        <v>ได้รับการพัฒนาแล้ว</v>
      </c>
    </row>
    <row r="192" spans="1:4" ht="24">
      <c r="A192" s="110">
        <v>188</v>
      </c>
      <c r="B192" s="203" t="s">
        <v>107</v>
      </c>
      <c r="C192" s="185" t="s">
        <v>89</v>
      </c>
      <c r="D192" s="111" t="str">
        <f>IF(COUNTIF(เก็บข้อมูลHRD!$B$7:$B$1843,B192),"ได้รับการพัฒนาแล้ว",IF(B192="","ป้อนรายชื่อบุคลากรเพิ่ม(ถ้ามี)","ยังไม่ได้รับการพัฒนา"))</f>
        <v>ได้รับการพัฒนาแล้ว</v>
      </c>
    </row>
    <row r="193" spans="1:4" ht="24">
      <c r="A193" s="110">
        <v>189</v>
      </c>
      <c r="B193" s="203" t="s">
        <v>417</v>
      </c>
      <c r="C193" s="185" t="s">
        <v>89</v>
      </c>
      <c r="D193" s="111" t="str">
        <f>IF(COUNTIF(เก็บข้อมูลHRD!$B$7:$B$1843,B193),"ได้รับการพัฒนาแล้ว",IF(B193="","ป้อนรายชื่อบุคลากรเพิ่ม(ถ้ามี)","ยังไม่ได้รับการพัฒนา"))</f>
        <v>ได้รับการพัฒนาแล้ว</v>
      </c>
    </row>
    <row r="194" spans="1:4" ht="24">
      <c r="A194" s="110">
        <v>190</v>
      </c>
      <c r="B194" s="203" t="s">
        <v>405</v>
      </c>
      <c r="C194" s="185" t="s">
        <v>89</v>
      </c>
      <c r="D194" s="111" t="str">
        <f>IF(COUNTIF(เก็บข้อมูลHRD!$B$7:$B$1843,B194),"ได้รับการพัฒนาแล้ว",IF(B194="","ป้อนรายชื่อบุคลากรเพิ่ม(ถ้ามี)","ยังไม่ได้รับการพัฒนา"))</f>
        <v>ได้รับการพัฒนาแล้ว</v>
      </c>
    </row>
    <row r="195" spans="1:4" ht="24">
      <c r="A195" s="110">
        <v>191</v>
      </c>
      <c r="B195" s="203" t="s">
        <v>406</v>
      </c>
      <c r="C195" s="185" t="s">
        <v>89</v>
      </c>
      <c r="D195" s="111" t="str">
        <f>IF(COUNTIF(เก็บข้อมูลHRD!$B$7:$B$1843,B195),"ได้รับการพัฒนาแล้ว",IF(B195="","ป้อนรายชื่อบุคลากรเพิ่ม(ถ้ามี)","ยังไม่ได้รับการพัฒนา"))</f>
        <v>ได้รับการพัฒนาแล้ว</v>
      </c>
    </row>
    <row r="196" spans="1:4" ht="24">
      <c r="A196" s="110">
        <v>192</v>
      </c>
      <c r="B196" s="200" t="s">
        <v>527</v>
      </c>
      <c r="C196" s="185" t="s">
        <v>89</v>
      </c>
      <c r="D196" s="111" t="str">
        <f>IF(COUNTIF(เก็บข้อมูลHRD!$B$7:$B$1843,B196),"ได้รับการพัฒนาแล้ว",IF(B196="","ป้อนรายชื่อบุคลากรเพิ่ม(ถ้ามี)","ยังไม่ได้รับการพัฒนา"))</f>
        <v>ยังไม่ได้รับการพัฒนา</v>
      </c>
    </row>
    <row r="197" spans="1:4" ht="24">
      <c r="A197" s="110">
        <v>193</v>
      </c>
      <c r="B197" s="203" t="s">
        <v>407</v>
      </c>
      <c r="C197" s="185" t="s">
        <v>89</v>
      </c>
      <c r="D197" s="111" t="str">
        <f>IF(COUNTIF(เก็บข้อมูลHRD!$B$7:$B$1843,B197),"ได้รับการพัฒนาแล้ว",IF(B197="","ป้อนรายชื่อบุคลากรเพิ่ม(ถ้ามี)","ยังไม่ได้รับการพัฒนา"))</f>
        <v>ได้รับการพัฒนาแล้ว</v>
      </c>
    </row>
    <row r="198" spans="1:4" ht="24">
      <c r="A198" s="110">
        <v>194</v>
      </c>
      <c r="B198" s="203" t="s">
        <v>446</v>
      </c>
      <c r="C198" s="185" t="s">
        <v>89</v>
      </c>
      <c r="D198" s="111" t="str">
        <f>IF(COUNTIF(เก็บข้อมูลHRD!$B$7:$B$1843,B198),"ได้รับการพัฒนาแล้ว",IF(B198="","ป้อนรายชื่อบุคลากรเพิ่ม(ถ้ามี)","ยังไม่ได้รับการพัฒนา"))</f>
        <v>ได้รับการพัฒนาแล้ว</v>
      </c>
    </row>
    <row r="199" spans="1:4" ht="24">
      <c r="A199" s="110">
        <v>195</v>
      </c>
      <c r="B199" s="203" t="s">
        <v>408</v>
      </c>
      <c r="C199" s="185" t="s">
        <v>89</v>
      </c>
      <c r="D199" s="111" t="str">
        <f>IF(COUNTIF(เก็บข้อมูลHRD!$B$7:$B$1843,B199),"ได้รับการพัฒนาแล้ว",IF(B199="","ป้อนรายชื่อบุคลากรเพิ่ม(ถ้ามี)","ยังไม่ได้รับการพัฒนา"))</f>
        <v>ได้รับการพัฒนาแล้ว</v>
      </c>
    </row>
    <row r="200" spans="1:4" ht="24">
      <c r="A200" s="110">
        <v>196</v>
      </c>
      <c r="B200" s="200" t="s">
        <v>472</v>
      </c>
      <c r="C200" s="185" t="s">
        <v>89</v>
      </c>
      <c r="D200" s="111" t="str">
        <f>IF(COUNTIF(เก็บข้อมูลHRD!$B$7:$B$1843,B200),"ได้รับการพัฒนาแล้ว",IF(B200="","ป้อนรายชื่อบุคลากรเพิ่ม(ถ้ามี)","ยังไม่ได้รับการพัฒนา"))</f>
        <v>ได้รับการพัฒนาแล้ว</v>
      </c>
    </row>
    <row r="201" spans="1:4" ht="24">
      <c r="A201" s="110">
        <v>197</v>
      </c>
      <c r="B201" s="200" t="s">
        <v>452</v>
      </c>
      <c r="C201" s="185" t="s">
        <v>89</v>
      </c>
      <c r="D201" s="111" t="str">
        <f>IF(COUNTIF(เก็บข้อมูลHRD!$B$7:$B$1843,B201),"ได้รับการพัฒนาแล้ว",IF(B201="","ป้อนรายชื่อบุคลากรเพิ่ม(ถ้ามี)","ยังไม่ได้รับการพัฒนา"))</f>
        <v>ได้รับการพัฒนาแล้ว</v>
      </c>
    </row>
    <row r="202" spans="1:4" ht="24">
      <c r="A202" s="110">
        <v>198</v>
      </c>
      <c r="B202" s="200" t="s">
        <v>471</v>
      </c>
      <c r="C202" s="185" t="s">
        <v>89</v>
      </c>
      <c r="D202" s="111" t="str">
        <f>IF(COUNTIF(เก็บข้อมูลHRD!$B$7:$B$1843,B202),"ได้รับการพัฒนาแล้ว",IF(B202="","ป้อนรายชื่อบุคลากรเพิ่ม(ถ้ามี)","ยังไม่ได้รับการพัฒนา"))</f>
        <v>ได้รับการพัฒนาแล้ว</v>
      </c>
    </row>
    <row r="203" spans="1:4" ht="24">
      <c r="A203" s="110">
        <v>199</v>
      </c>
      <c r="B203" s="200" t="s">
        <v>410</v>
      </c>
      <c r="C203" s="185" t="s">
        <v>89</v>
      </c>
      <c r="D203" s="111" t="str">
        <f>IF(COUNTIF(เก็บข้อมูลHRD!$B$7:$B$1843,B203),"ได้รับการพัฒนาแล้ว",IF(B203="","ป้อนรายชื่อบุคลากรเพิ่ม(ถ้ามี)","ยังไม่ได้รับการพัฒนา"))</f>
        <v>ได้รับการพัฒนาแล้ว</v>
      </c>
    </row>
    <row r="204" spans="1:4" ht="24">
      <c r="A204" s="110">
        <v>200</v>
      </c>
      <c r="B204" s="200" t="s">
        <v>411</v>
      </c>
      <c r="C204" s="185" t="s">
        <v>89</v>
      </c>
      <c r="D204" s="111" t="str">
        <f>IF(COUNTIF(เก็บข้อมูลHRD!$B$7:$B$1843,B204),"ได้รับการพัฒนาแล้ว",IF(B204="","ป้อนรายชื่อบุคลากรเพิ่ม(ถ้ามี)","ยังไม่ได้รับการพัฒนา"))</f>
        <v>ได้รับการพัฒนาแล้ว</v>
      </c>
    </row>
    <row r="205" spans="1:4" ht="24">
      <c r="A205" s="110">
        <v>201</v>
      </c>
      <c r="B205" s="201" t="s">
        <v>455</v>
      </c>
      <c r="C205" s="185" t="s">
        <v>89</v>
      </c>
      <c r="D205" s="111" t="str">
        <f>IF(COUNTIF(เก็บข้อมูลHRD!$B$7:$B$1843,B205),"ได้รับการพัฒนาแล้ว",IF(B205="","ป้อนรายชื่อบุคลากรเพิ่ม(ถ้ามี)","ยังไม่ได้รับการพัฒนา"))</f>
        <v>ได้รับการพัฒนาแล้ว</v>
      </c>
    </row>
    <row r="206" spans="1:4" ht="24">
      <c r="A206" s="110">
        <v>202</v>
      </c>
      <c r="B206" s="167" t="s">
        <v>468</v>
      </c>
      <c r="C206" s="185" t="s">
        <v>89</v>
      </c>
      <c r="D206" s="111" t="str">
        <f>IF(COUNTIF(เก็บข้อมูลHRD!$B$7:$B$1843,B206),"ได้รับการพัฒนาแล้ว",IF(B206="","ป้อนรายชื่อบุคลากรเพิ่ม(ถ้ามี)","ยังไม่ได้รับการพัฒนา"))</f>
        <v>ได้รับการพัฒนาแล้ว</v>
      </c>
    </row>
    <row r="207" spans="1:4" ht="24">
      <c r="A207" s="110">
        <v>203</v>
      </c>
      <c r="B207" s="203" t="s">
        <v>427</v>
      </c>
      <c r="C207" s="185" t="s">
        <v>89</v>
      </c>
      <c r="D207" s="111" t="str">
        <f>IF(COUNTIF(เก็บข้อมูลHRD!$B$7:$B$1843,B207),"ได้รับการพัฒนาแล้ว",IF(B207="","ป้อนรายชื่อบุคลากรเพิ่ม(ถ้ามี)","ยังไม่ได้รับการพัฒนา"))</f>
        <v>ได้รับการพัฒนาแล้ว</v>
      </c>
    </row>
    <row r="208" spans="1:4" ht="24">
      <c r="A208" s="110">
        <v>204</v>
      </c>
      <c r="B208" s="201" t="s">
        <v>467</v>
      </c>
      <c r="C208" s="206" t="s">
        <v>89</v>
      </c>
      <c r="D208" s="111" t="str">
        <f>IF(COUNTIF(เก็บข้อมูลHRD!$B$7:$B$1843,B208),"ได้รับการพัฒนาแล้ว",IF(B208="","ป้อนรายชื่อบุคลากรเพิ่ม(ถ้ามี)","ยังไม่ได้รับการพัฒนา"))</f>
        <v>ได้รับการพัฒนาแล้ว</v>
      </c>
    </row>
    <row r="209" spans="1:4" ht="24">
      <c r="A209" s="110">
        <v>205</v>
      </c>
      <c r="B209" s="200" t="s">
        <v>412</v>
      </c>
      <c r="C209" s="206" t="s">
        <v>89</v>
      </c>
      <c r="D209" s="111" t="str">
        <f>IF(COUNTIF(เก็บข้อมูลHRD!$B$7:$B$1843,B209),"ได้รับการพัฒนาแล้ว",IF(B209="","ป้อนรายชื่อบุคลากรเพิ่ม(ถ้ามี)","ยังไม่ได้รับการพัฒนา"))</f>
        <v>ได้รับการพัฒนาแล้ว</v>
      </c>
    </row>
    <row r="210" spans="1:4" ht="24">
      <c r="A210" s="110">
        <v>206</v>
      </c>
      <c r="B210" s="201" t="s">
        <v>460</v>
      </c>
      <c r="C210" s="206" t="s">
        <v>89</v>
      </c>
      <c r="D210" s="111" t="str">
        <f>IF(COUNTIF(เก็บข้อมูลHRD!$B$7:$B$1843,B210),"ได้รับการพัฒนาแล้ว",IF(B210="","ป้อนรายชื่อบุคลากรเพิ่ม(ถ้ามี)","ยังไม่ได้รับการพัฒนา"))</f>
        <v>ได้รับการพัฒนาแล้ว</v>
      </c>
    </row>
    <row r="211" spans="1:4" ht="24">
      <c r="A211" s="110">
        <v>207</v>
      </c>
      <c r="B211" s="200" t="s">
        <v>413</v>
      </c>
      <c r="C211" s="185" t="s">
        <v>89</v>
      </c>
      <c r="D211" s="111" t="str">
        <f>IF(COUNTIF(เก็บข้อมูลHRD!$B$7:$B$1843,B211),"ได้รับการพัฒนาแล้ว",IF(B211="","ป้อนรายชื่อบุคลากรเพิ่ม(ถ้ามี)","ยังไม่ได้รับการพัฒนา"))</f>
        <v>ได้รับการพัฒนาแล้ว</v>
      </c>
    </row>
    <row r="212" spans="1:4" ht="24">
      <c r="A212" s="110">
        <v>208</v>
      </c>
      <c r="B212" s="200" t="s">
        <v>414</v>
      </c>
      <c r="C212" s="185" t="s">
        <v>89</v>
      </c>
      <c r="D212" s="111" t="str">
        <f>IF(COUNTIF(เก็บข้อมูลHRD!$B$7:$B$1843,B212),"ได้รับการพัฒนาแล้ว",IF(B212="","ป้อนรายชื่อบุคลากรเพิ่ม(ถ้ามี)","ยังไม่ได้รับการพัฒนา"))</f>
        <v>ได้รับการพัฒนาแล้ว</v>
      </c>
    </row>
    <row r="213" spans="1:4" ht="24">
      <c r="A213" s="110">
        <v>209</v>
      </c>
      <c r="B213" s="204" t="s">
        <v>425</v>
      </c>
      <c r="C213" s="185" t="s">
        <v>89</v>
      </c>
      <c r="D213" s="111" t="str">
        <f>IF(COUNTIF(เก็บข้อมูลHRD!$B$7:$B$1843,B213),"ได้รับการพัฒนาแล้ว",IF(B213="","ป้อนรายชื่อบุคลากรเพิ่ม(ถ้ามี)","ยังไม่ได้รับการพัฒนา"))</f>
        <v>ได้รับการพัฒนาแล้ว</v>
      </c>
    </row>
    <row r="214" spans="1:4" ht="24">
      <c r="A214" s="110">
        <v>210</v>
      </c>
      <c r="B214" s="200" t="s">
        <v>434</v>
      </c>
      <c r="C214" s="185" t="s">
        <v>89</v>
      </c>
      <c r="D214" s="111" t="str">
        <f>IF(COUNTIF(เก็บข้อมูลHRD!$B$7:$B$1843,B214),"ได้รับการพัฒนาแล้ว",IF(B214="","ป้อนรายชื่อบุคลากรเพิ่ม(ถ้ามี)","ยังไม่ได้รับการพัฒนา"))</f>
        <v>ได้รับการพัฒนาแล้ว</v>
      </c>
    </row>
    <row r="215" spans="1:4" ht="24">
      <c r="A215" s="110">
        <v>211</v>
      </c>
      <c r="B215" s="200" t="s">
        <v>415</v>
      </c>
      <c r="C215" s="185" t="s">
        <v>89</v>
      </c>
      <c r="D215" s="111" t="str">
        <f>IF(COUNTIF(เก็บข้อมูลHRD!$B$7:$B$1843,B215),"ได้รับการพัฒนาแล้ว",IF(B215="","ป้อนรายชื่อบุคลากรเพิ่ม(ถ้ามี)","ยังไม่ได้รับการพัฒนา"))</f>
        <v>ได้รับการพัฒนาแล้ว</v>
      </c>
    </row>
    <row r="216" spans="1:4" ht="24">
      <c r="A216" s="110">
        <v>212</v>
      </c>
      <c r="B216" s="201" t="s">
        <v>216</v>
      </c>
      <c r="C216" s="202" t="s">
        <v>94</v>
      </c>
      <c r="D216" s="111" t="str">
        <f>IF(COUNTIF(เก็บข้อมูลHRD!$B$7:$B$1843,B216),"ได้รับการพัฒนาแล้ว",IF(B216="","ป้อนรายชื่อบุคลากรเพิ่ม(ถ้ามี)","ยังไม่ได้รับการพัฒนา"))</f>
        <v>ได้รับการพัฒนาแล้ว</v>
      </c>
    </row>
    <row r="217" spans="1:4" ht="24">
      <c r="A217" s="110">
        <v>213</v>
      </c>
      <c r="B217" s="207" t="s">
        <v>174</v>
      </c>
      <c r="C217" s="208" t="s">
        <v>94</v>
      </c>
      <c r="D217" s="111" t="str">
        <f>IF(COUNTIF(เก็บข้อมูลHRD!$B$7:$B$1843,B217),"ได้รับการพัฒนาแล้ว",IF(B217="","ป้อนรายชื่อบุคลากรเพิ่ม(ถ้ามี)","ยังไม่ได้รับการพัฒนา"))</f>
        <v>ได้รับการพัฒนาแล้ว</v>
      </c>
    </row>
    <row r="218" spans="1:4" ht="24">
      <c r="A218" s="110">
        <v>214</v>
      </c>
      <c r="B218" s="178" t="s">
        <v>163</v>
      </c>
      <c r="C218" s="202" t="s">
        <v>94</v>
      </c>
      <c r="D218" s="111" t="str">
        <f>IF(COUNTIF(เก็บข้อมูลHRD!$B$7:$B$1843,B218),"ได้รับการพัฒนาแล้ว",IF(B218="","ป้อนรายชื่อบุคลากรเพิ่ม(ถ้ามี)","ยังไม่ได้รับการพัฒนา"))</f>
        <v>ได้รับการพัฒนาแล้ว</v>
      </c>
    </row>
    <row r="219" spans="1:4" ht="24">
      <c r="A219" s="110">
        <v>215</v>
      </c>
      <c r="B219" s="207" t="s">
        <v>140</v>
      </c>
      <c r="C219" s="208" t="s">
        <v>94</v>
      </c>
      <c r="D219" s="111" t="str">
        <f>IF(COUNTIF(เก็บข้อมูลHRD!$B$7:$B$1843,B219),"ได้รับการพัฒนาแล้ว",IF(B219="","ป้อนรายชื่อบุคลากรเพิ่ม(ถ้ามี)","ยังไม่ได้รับการพัฒนา"))</f>
        <v>ได้รับการพัฒนาแล้ว</v>
      </c>
    </row>
    <row r="220" spans="1:4" ht="24">
      <c r="A220" s="110">
        <v>216</v>
      </c>
      <c r="B220" s="178" t="s">
        <v>528</v>
      </c>
      <c r="C220" s="202" t="s">
        <v>94</v>
      </c>
      <c r="D220" s="111" t="str">
        <f>IF(COUNTIF(เก็บข้อมูลHRD!$B$7:$B$1843,B220),"ได้รับการพัฒนาแล้ว",IF(B220="","ป้อนรายชื่อบุคลากรเพิ่ม(ถ้ามี)","ยังไม่ได้รับการพัฒนา"))</f>
        <v>ยังไม่ได้รับการพัฒนา</v>
      </c>
    </row>
    <row r="221" spans="1:4" ht="24">
      <c r="A221" s="110">
        <v>217</v>
      </c>
      <c r="B221" s="195" t="s">
        <v>144</v>
      </c>
      <c r="C221" s="208" t="s">
        <v>94</v>
      </c>
      <c r="D221" s="111" t="str">
        <f>IF(COUNTIF(เก็บข้อมูลHRD!$B$7:$B$1843,B221),"ได้รับการพัฒนาแล้ว",IF(B221="","ป้อนรายชื่อบุคลากรเพิ่ม(ถ้ามี)","ยังไม่ได้รับการพัฒนา"))</f>
        <v>ได้รับการพัฒนาแล้ว</v>
      </c>
    </row>
    <row r="222" spans="1:4" ht="24">
      <c r="A222" s="110">
        <v>218</v>
      </c>
      <c r="B222" s="207" t="s">
        <v>193</v>
      </c>
      <c r="C222" s="208" t="s">
        <v>94</v>
      </c>
      <c r="D222" s="111" t="str">
        <f>IF(COUNTIF(เก็บข้อมูลHRD!$B$7:$B$1843,B222),"ได้รับการพัฒนาแล้ว",IF(B222="","ป้อนรายชื่อบุคลากรเพิ่ม(ถ้ามี)","ยังไม่ได้รับการพัฒนา"))</f>
        <v>ได้รับการพัฒนาแล้ว</v>
      </c>
    </row>
    <row r="223" spans="1:4" ht="24">
      <c r="A223" s="110">
        <v>219</v>
      </c>
      <c r="B223" s="207" t="s">
        <v>139</v>
      </c>
      <c r="C223" s="208" t="s">
        <v>94</v>
      </c>
      <c r="D223" s="111" t="str">
        <f>IF(COUNTIF(เก็บข้อมูลHRD!$B$7:$B$1843,B223),"ได้รับการพัฒนาแล้ว",IF(B223="","ป้อนรายชื่อบุคลากรเพิ่ม(ถ้ามี)","ยังไม่ได้รับการพัฒนา"))</f>
        <v>ได้รับการพัฒนาแล้ว</v>
      </c>
    </row>
    <row r="224" spans="1:4" ht="24">
      <c r="A224" s="110">
        <v>220</v>
      </c>
      <c r="B224" s="205" t="s">
        <v>529</v>
      </c>
      <c r="C224" s="202" t="s">
        <v>94</v>
      </c>
      <c r="D224" s="111" t="str">
        <f>IF(COUNTIF(เก็บข้อมูลHRD!$B$7:$B$1843,B224),"ได้รับการพัฒนาแล้ว",IF(B224="","ป้อนรายชื่อบุคลากรเพิ่ม(ถ้ามี)","ยังไม่ได้รับการพัฒนา"))</f>
        <v>ยังไม่ได้รับการพัฒนา</v>
      </c>
    </row>
    <row r="225" spans="1:4" ht="24">
      <c r="A225" s="110">
        <v>221</v>
      </c>
      <c r="B225" s="141" t="s">
        <v>214</v>
      </c>
      <c r="C225" s="209" t="s">
        <v>94</v>
      </c>
      <c r="D225" s="111" t="str">
        <f>IF(COUNTIF(เก็บข้อมูลHRD!$B$7:$B$1843,B225),"ได้รับการพัฒนาแล้ว",IF(B225="","ป้อนรายชื่อบุคลากรเพิ่ม(ถ้ามี)","ยังไม่ได้รับการพัฒนา"))</f>
        <v>ได้รับการพัฒนาแล้ว</v>
      </c>
    </row>
    <row r="226" spans="1:4" ht="24">
      <c r="A226" s="110">
        <v>222</v>
      </c>
      <c r="B226" s="201" t="s">
        <v>175</v>
      </c>
      <c r="C226" s="196" t="s">
        <v>94</v>
      </c>
      <c r="D226" s="111" t="str">
        <f>IF(COUNTIF(เก็บข้อมูลHRD!$B$7:$B$1843,B226),"ได้รับการพัฒนาแล้ว",IF(B226="","ป้อนรายชื่อบุคลากรเพิ่ม(ถ้ามี)","ยังไม่ได้รับการพัฒนา"))</f>
        <v>ได้รับการพัฒนาแล้ว</v>
      </c>
    </row>
    <row r="227" spans="1:4" ht="24">
      <c r="A227" s="110">
        <v>223</v>
      </c>
      <c r="B227" s="200" t="s">
        <v>178</v>
      </c>
      <c r="C227" s="196" t="s">
        <v>94</v>
      </c>
      <c r="D227" s="111" t="str">
        <f>IF(COUNTIF(เก็บข้อมูลHRD!$B$7:$B$1843,B227),"ได้รับการพัฒนาแล้ว",IF(B227="","ป้อนรายชื่อบุคลากรเพิ่ม(ถ้ามี)","ยังไม่ได้รับการพัฒนา"))</f>
        <v>ได้รับการพัฒนาแล้ว</v>
      </c>
    </row>
    <row r="228" spans="1:4" ht="24">
      <c r="A228" s="110">
        <v>224</v>
      </c>
      <c r="B228" s="207" t="s">
        <v>530</v>
      </c>
      <c r="C228" s="208" t="s">
        <v>94</v>
      </c>
      <c r="D228" s="111" t="str">
        <f>IF(COUNTIF(เก็บข้อมูลHRD!$B$7:$B$1843,B228),"ได้รับการพัฒนาแล้ว",IF(B228="","ป้อนรายชื่อบุคลากรเพิ่ม(ถ้ามี)","ยังไม่ได้รับการพัฒนา"))</f>
        <v>ยังไม่ได้รับการพัฒนา</v>
      </c>
    </row>
    <row r="229" spans="1:4" ht="24">
      <c r="A229" s="110">
        <v>225</v>
      </c>
      <c r="B229" s="207" t="s">
        <v>247</v>
      </c>
      <c r="C229" s="208" t="s">
        <v>94</v>
      </c>
      <c r="D229" s="111" t="str">
        <f>IF(COUNTIF(เก็บข้อมูลHRD!$B$7:$B$1843,B229),"ได้รับการพัฒนาแล้ว",IF(B229="","ป้อนรายชื่อบุคลากรเพิ่ม(ถ้ามี)","ยังไม่ได้รับการพัฒนา"))</f>
        <v>ได้รับการพัฒนาแล้ว</v>
      </c>
    </row>
    <row r="230" spans="1:4" ht="24">
      <c r="A230" s="110">
        <v>226</v>
      </c>
      <c r="B230" s="195" t="s">
        <v>146</v>
      </c>
      <c r="C230" s="208" t="s">
        <v>94</v>
      </c>
      <c r="D230" s="111" t="str">
        <f>IF(COUNTIF(เก็บข้อมูลHRD!$B$7:$B$1843,B230),"ได้รับการพัฒนาแล้ว",IF(B230="","ป้อนรายชื่อบุคลากรเพิ่ม(ถ้ามี)","ยังไม่ได้รับการพัฒนา"))</f>
        <v>ได้รับการพัฒนาแล้ว</v>
      </c>
    </row>
    <row r="231" spans="1:4" ht="24">
      <c r="A231" s="110">
        <v>227</v>
      </c>
      <c r="B231" s="203" t="s">
        <v>202</v>
      </c>
      <c r="C231" s="209" t="s">
        <v>94</v>
      </c>
      <c r="D231" s="111" t="str">
        <f>IF(COUNTIF(เก็บข้อมูลHRD!$B$7:$B$1843,B231),"ได้รับการพัฒนาแล้ว",IF(B231="","ป้อนรายชื่อบุคลากรเพิ่ม(ถ้ามี)","ยังไม่ได้รับการพัฒนา"))</f>
        <v>ได้รับการพัฒนาแล้ว</v>
      </c>
    </row>
    <row r="232" spans="1:4" ht="24">
      <c r="A232" s="110">
        <v>228</v>
      </c>
      <c r="B232" s="207" t="s">
        <v>141</v>
      </c>
      <c r="C232" s="208" t="s">
        <v>94</v>
      </c>
      <c r="D232" s="111" t="str">
        <f>IF(COUNTIF(เก็บข้อมูลHRD!$B$7:$B$1843,B232),"ได้รับการพัฒนาแล้ว",IF(B232="","ป้อนรายชื่อบุคลากรเพิ่ม(ถ้ามี)","ยังไม่ได้รับการพัฒนา"))</f>
        <v>ได้รับการพัฒนาแล้ว</v>
      </c>
    </row>
    <row r="233" spans="1:4" ht="24">
      <c r="A233" s="110">
        <v>229</v>
      </c>
      <c r="B233" s="207" t="s">
        <v>142</v>
      </c>
      <c r="C233" s="208" t="s">
        <v>94</v>
      </c>
      <c r="D233" s="111" t="str">
        <f>IF(COUNTIF(เก็บข้อมูลHRD!$B$7:$B$1843,B233),"ได้รับการพัฒนาแล้ว",IF(B233="","ป้อนรายชื่อบุคลากรเพิ่ม(ถ้ามี)","ยังไม่ได้รับการพัฒนา"))</f>
        <v>ได้รับการพัฒนาแล้ว</v>
      </c>
    </row>
    <row r="234" spans="1:4" ht="24">
      <c r="A234" s="110">
        <v>230</v>
      </c>
      <c r="B234" s="195" t="s">
        <v>143</v>
      </c>
      <c r="C234" s="208" t="s">
        <v>94</v>
      </c>
      <c r="D234" s="111" t="str">
        <f>IF(COUNTIF(เก็บข้อมูลHRD!$B$7:$B$1843,B234),"ได้รับการพัฒนาแล้ว",IF(B234="","ป้อนรายชื่อบุคลากรเพิ่ม(ถ้ามี)","ยังไม่ได้รับการพัฒนา"))</f>
        <v>ได้รับการพัฒนาแล้ว</v>
      </c>
    </row>
    <row r="235" spans="1:4" ht="24">
      <c r="A235" s="110">
        <v>231</v>
      </c>
      <c r="B235" s="178" t="s">
        <v>176</v>
      </c>
      <c r="C235" s="202" t="s">
        <v>94</v>
      </c>
      <c r="D235" s="111" t="str">
        <f>IF(COUNTIF(เก็บข้อมูลHRD!$B$7:$B$1843,B235),"ได้รับการพัฒนาแล้ว",IF(B235="","ป้อนรายชื่อบุคลากรเพิ่ม(ถ้ามี)","ยังไม่ได้รับการพัฒนา"))</f>
        <v>ได้รับการพัฒนาแล้ว</v>
      </c>
    </row>
    <row r="236" spans="1:4" ht="24">
      <c r="A236" s="110">
        <v>232</v>
      </c>
      <c r="B236" s="201" t="s">
        <v>180</v>
      </c>
      <c r="C236" s="202" t="s">
        <v>94</v>
      </c>
      <c r="D236" s="111" t="str">
        <f>IF(COUNTIF(เก็บข้อมูลHRD!$B$7:$B$1843,B236),"ได้รับการพัฒนาแล้ว",IF(B236="","ป้อนรายชื่อบุคลากรเพิ่ม(ถ้ามี)","ยังไม่ได้รับการพัฒนา"))</f>
        <v>ได้รับการพัฒนาแล้ว</v>
      </c>
    </row>
    <row r="237" spans="1:4" ht="24">
      <c r="A237" s="110">
        <v>233</v>
      </c>
      <c r="B237" s="201" t="s">
        <v>531</v>
      </c>
      <c r="C237" s="202" t="s">
        <v>94</v>
      </c>
      <c r="D237" s="111" t="str">
        <f>IF(COUNTIF(เก็บข้อมูลHRD!$B$7:$B$1843,B237),"ได้รับการพัฒนาแล้ว",IF(B237="","ป้อนรายชื่อบุคลากรเพิ่ม(ถ้ามี)","ยังไม่ได้รับการพัฒนา"))</f>
        <v>ยังไม่ได้รับการพัฒนา</v>
      </c>
    </row>
    <row r="238" spans="1:4" ht="24">
      <c r="A238" s="110">
        <v>234</v>
      </c>
      <c r="B238" s="210" t="s">
        <v>532</v>
      </c>
      <c r="C238" s="202" t="s">
        <v>94</v>
      </c>
      <c r="D238" s="111" t="str">
        <f>IF(COUNTIF(เก็บข้อมูลHRD!$B$7:$B$1843,B238),"ได้รับการพัฒนาแล้ว",IF(B238="","ป้อนรายชื่อบุคลากรเพิ่ม(ถ้ามี)","ยังไม่ได้รับการพัฒนา"))</f>
        <v>ยังไม่ได้รับการพัฒนา</v>
      </c>
    </row>
    <row r="239" spans="1:4" ht="24">
      <c r="A239" s="110">
        <v>235</v>
      </c>
      <c r="B239" s="195" t="s">
        <v>145</v>
      </c>
      <c r="C239" s="208" t="s">
        <v>94</v>
      </c>
      <c r="D239" s="111" t="str">
        <f>IF(COUNTIF(เก็บข้อมูลHRD!$B$7:$B$1843,B239),"ได้รับการพัฒนาแล้ว",IF(B239="","ป้อนรายชื่อบุคลากรเพิ่ม(ถ้ามี)","ยังไม่ได้รับการพัฒนา"))</f>
        <v>ได้รับการพัฒนาแล้ว</v>
      </c>
    </row>
    <row r="240" spans="1:4" ht="24">
      <c r="A240" s="110">
        <v>236</v>
      </c>
      <c r="B240" s="178" t="s">
        <v>187</v>
      </c>
      <c r="C240" s="202" t="s">
        <v>94</v>
      </c>
      <c r="D240" s="111" t="str">
        <f>IF(COUNTIF(เก็บข้อมูลHRD!$B$7:$B$1843,B240),"ได้รับการพัฒนาแล้ว",IF(B240="","ป้อนรายชื่อบุคลากรเพิ่ม(ถ้ามี)","ยังไม่ได้รับการพัฒนา"))</f>
        <v>ได้รับการพัฒนาแล้ว</v>
      </c>
    </row>
    <row r="241" spans="1:4" ht="24">
      <c r="A241" s="110">
        <v>237</v>
      </c>
      <c r="B241" s="203" t="s">
        <v>533</v>
      </c>
      <c r="C241" s="209" t="s">
        <v>94</v>
      </c>
      <c r="D241" s="111" t="str">
        <f>IF(COUNTIF(เก็บข้อมูลHRD!$B$7:$B$1843,B241),"ได้รับการพัฒนาแล้ว",IF(B241="","ป้อนรายชื่อบุคลากรเพิ่ม(ถ้ามี)","ยังไม่ได้รับการพัฒนา"))</f>
        <v>ยังไม่ได้รับการพัฒนา</v>
      </c>
    </row>
    <row r="242" spans="1:4" ht="24">
      <c r="A242" s="110">
        <v>238</v>
      </c>
      <c r="B242" s="201" t="s">
        <v>534</v>
      </c>
      <c r="C242" s="202" t="s">
        <v>94</v>
      </c>
      <c r="D242" s="111" t="str">
        <f>IF(COUNTIF(เก็บข้อมูลHRD!$B$7:$B$1843,B242),"ได้รับการพัฒนาแล้ว",IF(B242="","ป้อนรายชื่อบุคลากรเพิ่ม(ถ้ามี)","ยังไม่ได้รับการพัฒนา"))</f>
        <v>ยังไม่ได้รับการพัฒนา</v>
      </c>
    </row>
    <row r="243" spans="1:4" ht="24">
      <c r="A243" s="110">
        <v>239</v>
      </c>
      <c r="B243" s="211" t="s">
        <v>147</v>
      </c>
      <c r="C243" s="208" t="s">
        <v>94</v>
      </c>
      <c r="D243" s="111" t="str">
        <f>IF(COUNTIF(เก็บข้อมูลHRD!$B$7:$B$1843,B243),"ได้รับการพัฒนาแล้ว",IF(B243="","ป้อนรายชื่อบุคลากรเพิ่ม(ถ้ามี)","ยังไม่ได้รับการพัฒนา"))</f>
        <v>ได้รับการพัฒนาแล้ว</v>
      </c>
    </row>
    <row r="244" spans="1:4" ht="24">
      <c r="A244" s="110">
        <v>240</v>
      </c>
      <c r="B244" s="201" t="s">
        <v>156</v>
      </c>
      <c r="C244" s="209" t="s">
        <v>94</v>
      </c>
      <c r="D244" s="111" t="str">
        <f>IF(COUNTIF(เก็บข้อมูลHRD!$B$7:$B$1843,B244),"ได้รับการพัฒนาแล้ว",IF(B244="","ป้อนรายชื่อบุคลากรเพิ่ม(ถ้ามี)","ยังไม่ได้รับการพัฒนา"))</f>
        <v>ได้รับการพัฒนาแล้ว</v>
      </c>
    </row>
    <row r="245" spans="1:4" ht="24">
      <c r="A245" s="110">
        <v>241</v>
      </c>
      <c r="B245" s="212" t="s">
        <v>158</v>
      </c>
      <c r="C245" s="196" t="s">
        <v>94</v>
      </c>
      <c r="D245" s="111" t="str">
        <f>IF(COUNTIF(เก็บข้อมูลHRD!$B$7:$B$1843,B245),"ได้รับการพัฒนาแล้ว",IF(B245="","ป้อนรายชื่อบุคลากรเพิ่ม(ถ้ามี)","ยังไม่ได้รับการพัฒนา"))</f>
        <v>ได้รับการพัฒนาแล้ว</v>
      </c>
    </row>
    <row r="246" spans="1:4" ht="24">
      <c r="A246" s="110">
        <v>242</v>
      </c>
      <c r="B246" s="203" t="s">
        <v>211</v>
      </c>
      <c r="C246" s="202" t="s">
        <v>94</v>
      </c>
      <c r="D246" s="111" t="str">
        <f>IF(COUNTIF(เก็บข้อมูลHRD!$B$7:$B$1843,B246),"ได้รับการพัฒนาแล้ว",IF(B246="","ป้อนรายชื่อบุคลากรเพิ่ม(ถ้ามี)","ยังไม่ได้รับการพัฒนา"))</f>
        <v>ได้รับการพัฒนาแล้ว</v>
      </c>
    </row>
    <row r="247" spans="1:4" ht="24">
      <c r="A247" s="110">
        <v>243</v>
      </c>
      <c r="B247" s="213" t="s">
        <v>148</v>
      </c>
      <c r="C247" s="208" t="s">
        <v>94</v>
      </c>
      <c r="D247" s="111" t="str">
        <f>IF(COUNTIF(เก็บข้อมูลHRD!$B$7:$B$1843,B247),"ได้รับการพัฒนาแล้ว",IF(B247="","ป้อนรายชื่อบุคลากรเพิ่ม(ถ้ามี)","ยังไม่ได้รับการพัฒนา"))</f>
        <v>ได้รับการพัฒนาแล้ว</v>
      </c>
    </row>
    <row r="248" spans="1:4" ht="24">
      <c r="A248" s="110">
        <v>244</v>
      </c>
      <c r="B248" s="201" t="s">
        <v>154</v>
      </c>
      <c r="C248" s="209" t="s">
        <v>94</v>
      </c>
      <c r="D248" s="111" t="str">
        <f>IF(COUNTIF(เก็บข้อมูลHRD!$B$7:$B$1843,B248),"ได้รับการพัฒนาแล้ว",IF(B248="","ป้อนรายชื่อบุคลากรเพิ่ม(ถ้ามี)","ยังไม่ได้รับการพัฒนา"))</f>
        <v>ได้รับการพัฒนาแล้ว</v>
      </c>
    </row>
    <row r="249" spans="1:4" ht="24">
      <c r="A249" s="110">
        <v>245</v>
      </c>
      <c r="B249" s="201" t="s">
        <v>182</v>
      </c>
      <c r="C249" s="202" t="s">
        <v>94</v>
      </c>
      <c r="D249" s="111" t="str">
        <f>IF(COUNTIF(เก็บข้อมูลHRD!$B$7:$B$1843,B249),"ได้รับการพัฒนาแล้ว",IF(B249="","ป้อนรายชื่อบุคลากรเพิ่ม(ถ้ามี)","ยังไม่ได้รับการพัฒนา"))</f>
        <v>ได้รับการพัฒนาแล้ว</v>
      </c>
    </row>
    <row r="250" spans="1:4" ht="24">
      <c r="A250" s="110">
        <v>246</v>
      </c>
      <c r="B250" s="79" t="s">
        <v>170</v>
      </c>
      <c r="C250" s="209" t="s">
        <v>94</v>
      </c>
      <c r="D250" s="111" t="str">
        <f>IF(COUNTIF(เก็บข้อมูลHRD!$B$7:$B$1843,B250),"ได้รับการพัฒนาแล้ว",IF(B250="","ป้อนรายชื่อบุคลากรเพิ่ม(ถ้ามี)","ยังไม่ได้รับการพัฒนา"))</f>
        <v>ได้รับการพัฒนาแล้ว</v>
      </c>
    </row>
    <row r="251" spans="1:4" ht="24">
      <c r="A251" s="110">
        <v>247</v>
      </c>
      <c r="B251" s="201" t="s">
        <v>215</v>
      </c>
      <c r="C251" s="196" t="s">
        <v>94</v>
      </c>
      <c r="D251" s="111" t="str">
        <f>IF(COUNTIF(เก็บข้อมูลHRD!$B$7:$B$1843,B251),"ได้รับการพัฒนาแล้ว",IF(B251="","ป้อนรายชื่อบุคลากรเพิ่ม(ถ้ามี)","ยังไม่ได้รับการพัฒนา"))</f>
        <v>ได้รับการพัฒนาแล้ว</v>
      </c>
    </row>
    <row r="252" spans="1:4" ht="24">
      <c r="A252" s="110">
        <v>248</v>
      </c>
      <c r="B252" s="201" t="s">
        <v>203</v>
      </c>
      <c r="C252" s="202" t="s">
        <v>94</v>
      </c>
      <c r="D252" s="111" t="str">
        <f>IF(COUNTIF(เก็บข้อมูลHRD!$B$7:$B$1843,B252),"ได้รับการพัฒนาแล้ว",IF(B252="","ป้อนรายชื่อบุคลากรเพิ่ม(ถ้ามี)","ยังไม่ได้รับการพัฒนา"))</f>
        <v>ได้รับการพัฒนาแล้ว</v>
      </c>
    </row>
    <row r="253" spans="1:4" ht="24">
      <c r="A253" s="110">
        <v>249</v>
      </c>
      <c r="B253" s="213" t="s">
        <v>206</v>
      </c>
      <c r="C253" s="202" t="s">
        <v>94</v>
      </c>
      <c r="D253" s="111" t="str">
        <f>IF(COUNTIF(เก็บข้อมูลHRD!$B$7:$B$1843,B253),"ได้รับการพัฒนาแล้ว",IF(B253="","ป้อนรายชื่อบุคลากรเพิ่ม(ถ้ามี)","ยังไม่ได้รับการพัฒนา"))</f>
        <v>ได้รับการพัฒนาแล้ว</v>
      </c>
    </row>
    <row r="254" spans="1:4" ht="24">
      <c r="A254" s="110">
        <v>250</v>
      </c>
      <c r="B254" s="200" t="s">
        <v>503</v>
      </c>
      <c r="C254" s="196" t="s">
        <v>94</v>
      </c>
      <c r="D254" s="111" t="str">
        <f>IF(COUNTIF(เก็บข้อมูลHRD!$B$7:$B$1843,B254),"ได้รับการพัฒนาแล้ว",IF(B254="","ป้อนรายชื่อบุคลากรเพิ่ม(ถ้ามี)","ยังไม่ได้รับการพัฒนา"))</f>
        <v>ยังไม่ได้รับการพัฒนา</v>
      </c>
    </row>
    <row r="255" spans="1:4" ht="24">
      <c r="A255" s="110">
        <v>251</v>
      </c>
      <c r="B255" s="213" t="s">
        <v>207</v>
      </c>
      <c r="C255" s="202" t="s">
        <v>94</v>
      </c>
      <c r="D255" s="111" t="str">
        <f>IF(COUNTIF(เก็บข้อมูลHRD!$B$7:$B$1843,B255),"ได้รับการพัฒนาแล้ว",IF(B255="","ป้อนรายชื่อบุคลากรเพิ่ม(ถ้ามี)","ยังไม่ได้รับการพัฒนา"))</f>
        <v>ได้รับการพัฒนาแล้ว</v>
      </c>
    </row>
    <row r="256" spans="1:4" ht="24">
      <c r="A256" s="110">
        <v>252</v>
      </c>
      <c r="B256" s="178" t="s">
        <v>191</v>
      </c>
      <c r="C256" s="202" t="s">
        <v>94</v>
      </c>
      <c r="D256" s="111" t="str">
        <f>IF(COUNTIF(เก็บข้อมูลHRD!$B$7:$B$1843,B256),"ได้รับการพัฒนาแล้ว",IF(B256="","ป้อนรายชื่อบุคลากรเพิ่ม(ถ้ามี)","ยังไม่ได้รับการพัฒนา"))</f>
        <v>ได้รับการพัฒนาแล้ว</v>
      </c>
    </row>
    <row r="257" spans="1:4" ht="24">
      <c r="A257" s="110">
        <v>253</v>
      </c>
      <c r="B257" s="214" t="s">
        <v>535</v>
      </c>
      <c r="C257" s="209" t="s">
        <v>94</v>
      </c>
      <c r="D257" s="111" t="str">
        <f>IF(COUNTIF(เก็บข้อมูลHRD!$B$7:$B$1843,B257),"ได้รับการพัฒนาแล้ว",IF(B257="","ป้อนรายชื่อบุคลากรเพิ่ม(ถ้ามี)","ยังไม่ได้รับการพัฒนา"))</f>
        <v>ยังไม่ได้รับการพัฒนา</v>
      </c>
    </row>
    <row r="258" spans="1:4" ht="24">
      <c r="A258" s="110">
        <v>254</v>
      </c>
      <c r="B258" s="214" t="s">
        <v>116</v>
      </c>
      <c r="C258" s="209" t="s">
        <v>94</v>
      </c>
      <c r="D258" s="111" t="str">
        <f>IF(COUNTIF(เก็บข้อมูลHRD!$B$7:$B$1843,B258),"ได้รับการพัฒนาแล้ว",IF(B258="","ป้อนรายชื่อบุคลากรเพิ่ม(ถ้ามี)","ยังไม่ได้รับการพัฒนา"))</f>
        <v>ได้รับการพัฒนาแล้ว</v>
      </c>
    </row>
    <row r="259" spans="1:4" ht="24">
      <c r="A259" s="110">
        <v>255</v>
      </c>
      <c r="B259" s="79" t="s">
        <v>204</v>
      </c>
      <c r="C259" s="202" t="s">
        <v>94</v>
      </c>
      <c r="D259" s="111" t="str">
        <f>IF(COUNTIF(เก็บข้อมูลHRD!$B$7:$B$1843,B259),"ได้รับการพัฒนาแล้ว",IF(B259="","ป้อนรายชื่อบุคลากรเพิ่ม(ถ้ามี)","ยังไม่ได้รับการพัฒนา"))</f>
        <v>ได้รับการพัฒนาแล้ว</v>
      </c>
    </row>
    <row r="260" spans="1:4" ht="24">
      <c r="A260" s="110">
        <v>256</v>
      </c>
      <c r="B260" s="213" t="s">
        <v>149</v>
      </c>
      <c r="C260" s="208" t="s">
        <v>94</v>
      </c>
      <c r="D260" s="111" t="str">
        <f>IF(COUNTIF(เก็บข้อมูลHRD!$B$7:$B$1843,B260),"ได้รับการพัฒนาแล้ว",IF(B260="","ป้อนรายชื่อบุคลากรเพิ่ม(ถ้ามี)","ยังไม่ได้รับการพัฒนา"))</f>
        <v>ได้รับการพัฒนาแล้ว</v>
      </c>
    </row>
    <row r="261" spans="1:4" ht="24">
      <c r="A261" s="110">
        <v>257</v>
      </c>
      <c r="B261" s="203" t="s">
        <v>253</v>
      </c>
      <c r="C261" s="196" t="s">
        <v>94</v>
      </c>
      <c r="D261" s="111" t="str">
        <f>IF(COUNTIF(เก็บข้อมูลHRD!$B$7:$B$1843,B261),"ได้รับการพัฒนาแล้ว",IF(B261="","ป้อนรายชื่อบุคลากรเพิ่ม(ถ้ามี)","ยังไม่ได้รับการพัฒนา"))</f>
        <v>ได้รับการพัฒนาแล้ว</v>
      </c>
    </row>
    <row r="262" spans="1:4" ht="24">
      <c r="A262" s="110">
        <v>258</v>
      </c>
      <c r="B262" s="201" t="s">
        <v>536</v>
      </c>
      <c r="C262" s="196" t="s">
        <v>94</v>
      </c>
      <c r="D262" s="111" t="str">
        <f>IF(COUNTIF(เก็บข้อมูลHRD!$B$7:$B$1843,B262),"ได้รับการพัฒนาแล้ว",IF(B262="","ป้อนรายชื่อบุคลากรเพิ่ม(ถ้ามี)","ยังไม่ได้รับการพัฒนา"))</f>
        <v>ยังไม่ได้รับการพัฒนา</v>
      </c>
    </row>
    <row r="263" spans="1:4" ht="24">
      <c r="A263" s="110">
        <v>259</v>
      </c>
      <c r="B263" s="212" t="s">
        <v>159</v>
      </c>
      <c r="C263" s="202" t="s">
        <v>94</v>
      </c>
      <c r="D263" s="111" t="str">
        <f>IF(COUNTIF(เก็บข้อมูลHRD!$B$7:$B$1843,B263),"ได้รับการพัฒนาแล้ว",IF(B263="","ป้อนรายชื่อบุคลากรเพิ่ม(ถ้ามี)","ยังไม่ได้รับการพัฒนา"))</f>
        <v>ได้รับการพัฒนาแล้ว</v>
      </c>
    </row>
    <row r="264" spans="1:4" ht="24">
      <c r="A264" s="110">
        <v>260</v>
      </c>
      <c r="B264" s="201" t="s">
        <v>537</v>
      </c>
      <c r="C264" s="202" t="s">
        <v>94</v>
      </c>
      <c r="D264" s="111" t="str">
        <f>IF(COUNTIF(เก็บข้อมูลHRD!$B$7:$B$1843,B264),"ได้รับการพัฒนาแล้ว",IF(B264="","ป้อนรายชื่อบุคลากรเพิ่ม(ถ้ามี)","ยังไม่ได้รับการพัฒนา"))</f>
        <v>ยังไม่ได้รับการพัฒนา</v>
      </c>
    </row>
    <row r="265" spans="1:4" ht="24">
      <c r="A265" s="110">
        <v>261</v>
      </c>
      <c r="B265" s="213" t="s">
        <v>189</v>
      </c>
      <c r="C265" s="202" t="s">
        <v>94</v>
      </c>
      <c r="D265" s="111" t="str">
        <f>IF(COUNTIF(เก็บข้อมูลHRD!$B$7:$B$1843,B265),"ได้รับการพัฒนาแล้ว",IF(B265="","ป้อนรายชื่อบุคลากรเพิ่ม(ถ้ามี)","ยังไม่ได้รับการพัฒนา"))</f>
        <v>ได้รับการพัฒนาแล้ว</v>
      </c>
    </row>
    <row r="266" spans="1:4" ht="24">
      <c r="A266" s="110">
        <v>262</v>
      </c>
      <c r="B266" s="212" t="s">
        <v>181</v>
      </c>
      <c r="C266" s="209" t="s">
        <v>94</v>
      </c>
      <c r="D266" s="111" t="str">
        <f>IF(COUNTIF(เก็บข้อมูลHRD!$B$7:$B$1843,B266),"ได้รับการพัฒนาแล้ว",IF(B266="","ป้อนรายชื่อบุคลากรเพิ่ม(ถ้ามี)","ยังไม่ได้รับการพัฒนา"))</f>
        <v>ได้รับการพัฒนาแล้ว</v>
      </c>
    </row>
    <row r="267" spans="1:4" ht="24">
      <c r="A267" s="110">
        <v>263</v>
      </c>
      <c r="B267" s="178" t="s">
        <v>168</v>
      </c>
      <c r="C267" s="202" t="s">
        <v>94</v>
      </c>
      <c r="D267" s="111" t="str">
        <f>IF(COUNTIF(เก็บข้อมูลHRD!$B$7:$B$1843,B267),"ได้รับการพัฒนาแล้ว",IF(B267="","ป้อนรายชื่อบุคลากรเพิ่ม(ถ้ามี)","ยังไม่ได้รับการพัฒนา"))</f>
        <v>ได้รับการพัฒนาแล้ว</v>
      </c>
    </row>
    <row r="268" spans="1:4" ht="24">
      <c r="A268" s="110">
        <v>264</v>
      </c>
      <c r="B268" s="178" t="s">
        <v>169</v>
      </c>
      <c r="C268" s="202" t="s">
        <v>94</v>
      </c>
      <c r="D268" s="111" t="str">
        <f>IF(COUNTIF(เก็บข้อมูลHRD!$B$7:$B$1843,B268),"ได้รับการพัฒนาแล้ว",IF(B268="","ป้อนรายชื่อบุคลากรเพิ่ม(ถ้ามี)","ยังไม่ได้รับการพัฒนา"))</f>
        <v>ได้รับการพัฒนาแล้ว</v>
      </c>
    </row>
    <row r="269" spans="1:4" ht="24">
      <c r="A269" s="110">
        <v>265</v>
      </c>
      <c r="B269" s="215" t="s">
        <v>190</v>
      </c>
      <c r="C269" s="208" t="s">
        <v>94</v>
      </c>
      <c r="D269" s="111" t="str">
        <f>IF(COUNTIF(เก็บข้อมูลHRD!$B$7:$B$1843,B269),"ได้รับการพัฒนาแล้ว",IF(B269="","ป้อนรายชื่อบุคลากรเพิ่ม(ถ้ามี)","ยังไม่ได้รับการพัฒนา"))</f>
        <v>ได้รับการพัฒนาแล้ว</v>
      </c>
    </row>
    <row r="270" spans="1:4" ht="24">
      <c r="A270" s="110">
        <v>266</v>
      </c>
      <c r="B270" s="204" t="s">
        <v>167</v>
      </c>
      <c r="C270" s="202" t="s">
        <v>94</v>
      </c>
      <c r="D270" s="111" t="str">
        <f>IF(COUNTIF(เก็บข้อมูลHRD!$B$7:$B$1843,B270),"ได้รับการพัฒนาแล้ว",IF(B270="","ป้อนรายชื่อบุคลากรเพิ่ม(ถ้ามี)","ยังไม่ได้รับการพัฒนา"))</f>
        <v>ได้รับการพัฒนาแล้ว</v>
      </c>
    </row>
    <row r="271" spans="1:4" ht="24">
      <c r="A271" s="110">
        <v>267</v>
      </c>
      <c r="B271" s="178" t="s">
        <v>162</v>
      </c>
      <c r="C271" s="202" t="s">
        <v>94</v>
      </c>
      <c r="D271" s="111" t="str">
        <f>IF(COUNTIF(เก็บข้อมูลHRD!$B$7:$B$1843,B271),"ได้รับการพัฒนาแล้ว",IF(B271="","ป้อนรายชื่อบุคลากรเพิ่ม(ถ้ามี)","ยังไม่ได้รับการพัฒนา"))</f>
        <v>ได้รับการพัฒนาแล้ว</v>
      </c>
    </row>
    <row r="272" spans="1:4" ht="24">
      <c r="A272" s="110">
        <v>268</v>
      </c>
      <c r="B272" s="201" t="s">
        <v>538</v>
      </c>
      <c r="C272" s="202" t="s">
        <v>94</v>
      </c>
      <c r="D272" s="111" t="str">
        <f>IF(COUNTIF(เก็บข้อมูลHRD!$B$7:$B$1843,B272),"ได้รับการพัฒนาแล้ว",IF(B272="","ป้อนรายชื่อบุคลากรเพิ่ม(ถ้ามี)","ยังไม่ได้รับการพัฒนา"))</f>
        <v>ยังไม่ได้รับการพัฒนา</v>
      </c>
    </row>
    <row r="273" spans="1:4" ht="24">
      <c r="A273" s="110">
        <v>269</v>
      </c>
      <c r="B273" s="214" t="s">
        <v>231</v>
      </c>
      <c r="C273" s="208" t="s">
        <v>94</v>
      </c>
      <c r="D273" s="111" t="str">
        <f>IF(COUNTIF(เก็บข้อมูลHRD!$B$7:$B$1843,B273),"ได้รับการพัฒนาแล้ว",IF(B273="","ป้อนรายชื่อบุคลากรเพิ่ม(ถ้ามี)","ยังไม่ได้รับการพัฒนา"))</f>
        <v>ได้รับการพัฒนาแล้ว</v>
      </c>
    </row>
    <row r="274" spans="1:4" ht="24">
      <c r="A274" s="110">
        <v>270</v>
      </c>
      <c r="B274" s="212" t="s">
        <v>504</v>
      </c>
      <c r="C274" s="209" t="s">
        <v>94</v>
      </c>
      <c r="D274" s="111" t="str">
        <f>IF(COUNTIF(เก็บข้อมูลHRD!$B$7:$B$1843,B274),"ได้รับการพัฒนาแล้ว",IF(B274="","ป้อนรายชื่อบุคลากรเพิ่ม(ถ้ามี)","ยังไม่ได้รับการพัฒนา"))</f>
        <v>ยังไม่ได้รับการพัฒนา</v>
      </c>
    </row>
    <row r="275" spans="1:4" ht="24">
      <c r="A275" s="110">
        <v>271</v>
      </c>
      <c r="B275" s="212" t="s">
        <v>210</v>
      </c>
      <c r="C275" s="196" t="s">
        <v>94</v>
      </c>
      <c r="D275" s="111" t="str">
        <f>IF(COUNTIF(เก็บข้อมูลHRD!$B$7:$B$1843,B275),"ได้รับการพัฒนาแล้ว",IF(B275="","ป้อนรายชื่อบุคลากรเพิ่ม(ถ้ามี)","ยังไม่ได้รับการพัฒนา"))</f>
        <v>ได้รับการพัฒนาแล้ว</v>
      </c>
    </row>
    <row r="276" spans="1:4" ht="24">
      <c r="A276" s="110">
        <v>272</v>
      </c>
      <c r="B276" s="200" t="s">
        <v>539</v>
      </c>
      <c r="C276" s="202" t="s">
        <v>94</v>
      </c>
      <c r="D276" s="111" t="str">
        <f>IF(COUNTIF(เก็บข้อมูลHRD!$B$7:$B$1843,B276),"ได้รับการพัฒนาแล้ว",IF(B276="","ป้อนรายชื่อบุคลากรเพิ่ม(ถ้ามี)","ยังไม่ได้รับการพัฒนา"))</f>
        <v>ยังไม่ได้รับการพัฒนา</v>
      </c>
    </row>
    <row r="277" spans="1:4" ht="24">
      <c r="A277" s="110">
        <v>273</v>
      </c>
      <c r="B277" s="212" t="s">
        <v>152</v>
      </c>
      <c r="C277" s="209" t="s">
        <v>94</v>
      </c>
      <c r="D277" s="111" t="str">
        <f>IF(COUNTIF(เก็บข้อมูลHRD!$B$7:$B$1843,B277),"ได้รับการพัฒนาแล้ว",IF(B277="","ป้อนรายชื่อบุคลากรเพิ่ม(ถ้ามี)","ยังไม่ได้รับการพัฒนา"))</f>
        <v>ได้รับการพัฒนาแล้ว</v>
      </c>
    </row>
    <row r="278" spans="1:4" ht="24">
      <c r="A278" s="110">
        <v>274</v>
      </c>
      <c r="B278" s="201" t="s">
        <v>540</v>
      </c>
      <c r="C278" s="202" t="s">
        <v>94</v>
      </c>
      <c r="D278" s="111" t="str">
        <f>IF(COUNTIF(เก็บข้อมูลHRD!$B$7:$B$1843,B278),"ได้รับการพัฒนาแล้ว",IF(B278="","ป้อนรายชื่อบุคลากรเพิ่ม(ถ้ามี)","ยังไม่ได้รับการพัฒนา"))</f>
        <v>ยังไม่ได้รับการพัฒนา</v>
      </c>
    </row>
    <row r="279" spans="1:4" ht="24">
      <c r="A279" s="110">
        <v>275</v>
      </c>
      <c r="B279" s="213" t="s">
        <v>150</v>
      </c>
      <c r="C279" s="209" t="s">
        <v>94</v>
      </c>
      <c r="D279" s="111" t="str">
        <f>IF(COUNTIF(เก็บข้อมูลHRD!$B$7:$B$1843,B279),"ได้รับการพัฒนาแล้ว",IF(B279="","ป้อนรายชื่อบุคลากรเพิ่ม(ถ้ามี)","ยังไม่ได้รับการพัฒนา"))</f>
        <v>ได้รับการพัฒนาแล้ว</v>
      </c>
    </row>
    <row r="280" spans="1:4" ht="24">
      <c r="A280" s="110">
        <v>276</v>
      </c>
      <c r="B280" s="204" t="s">
        <v>165</v>
      </c>
      <c r="C280" s="202" t="s">
        <v>94</v>
      </c>
      <c r="D280" s="111" t="str">
        <f>IF(COUNTIF(เก็บข้อมูลHRD!$B$7:$B$1843,B280),"ได้รับการพัฒนาแล้ว",IF(B280="","ป้อนรายชื่อบุคลากรเพิ่ม(ถ้ามี)","ยังไม่ได้รับการพัฒนา"))</f>
        <v>ได้รับการพัฒนาแล้ว</v>
      </c>
    </row>
    <row r="281" spans="1:4" ht="24">
      <c r="A281" s="110">
        <v>277</v>
      </c>
      <c r="B281" s="201" t="s">
        <v>198</v>
      </c>
      <c r="C281" s="202" t="s">
        <v>94</v>
      </c>
      <c r="D281" s="111" t="str">
        <f>IF(COUNTIF(เก็บข้อมูลHRD!$B$7:$B$1843,B281),"ได้รับการพัฒนาแล้ว",IF(B281="","ป้อนรายชื่อบุคลากรเพิ่ม(ถ้ามี)","ยังไม่ได้รับการพัฒนา"))</f>
        <v>ได้รับการพัฒนาแล้ว</v>
      </c>
    </row>
    <row r="282" spans="1:4" ht="24">
      <c r="A282" s="110">
        <v>278</v>
      </c>
      <c r="B282" s="212" t="s">
        <v>160</v>
      </c>
      <c r="C282" s="202" t="s">
        <v>94</v>
      </c>
      <c r="D282" s="111" t="str">
        <f>IF(COUNTIF(เก็บข้อมูลHRD!$B$7:$B$1843,B282),"ได้รับการพัฒนาแล้ว",IF(B282="","ป้อนรายชื่อบุคลากรเพิ่ม(ถ้ามี)","ยังไม่ได้รับการพัฒนา"))</f>
        <v>ได้รับการพัฒนาแล้ว</v>
      </c>
    </row>
    <row r="283" spans="1:4" ht="24">
      <c r="A283" s="110">
        <v>279</v>
      </c>
      <c r="B283" s="178" t="s">
        <v>164</v>
      </c>
      <c r="C283" s="202" t="s">
        <v>94</v>
      </c>
      <c r="D283" s="111" t="str">
        <f>IF(COUNTIF(เก็บข้อมูลHRD!$B$7:$B$1843,B283),"ได้รับการพัฒนาแล้ว",IF(B283="","ป้อนรายชื่อบุคลากรเพิ่ม(ถ้ามี)","ยังไม่ได้รับการพัฒนา"))</f>
        <v>ได้รับการพัฒนาแล้ว</v>
      </c>
    </row>
    <row r="284" spans="1:4" ht="24">
      <c r="A284" s="110">
        <v>280</v>
      </c>
      <c r="B284" s="201" t="s">
        <v>183</v>
      </c>
      <c r="C284" s="209" t="s">
        <v>94</v>
      </c>
      <c r="D284" s="111" t="str">
        <f>IF(COUNTIF(เก็บข้อมูลHRD!$B$7:$B$1843,B284),"ได้รับการพัฒนาแล้ว",IF(B284="","ป้อนรายชื่อบุคลากรเพิ่ม(ถ้ามี)","ยังไม่ได้รับการพัฒนา"))</f>
        <v>ได้รับการพัฒนาแล้ว</v>
      </c>
    </row>
    <row r="285" spans="1:4" ht="24">
      <c r="A285" s="110">
        <v>281</v>
      </c>
      <c r="B285" s="178" t="s">
        <v>179</v>
      </c>
      <c r="C285" s="202" t="s">
        <v>94</v>
      </c>
      <c r="D285" s="111" t="str">
        <f>IF(COUNTIF(เก็บข้อมูลHRD!$B$7:$B$1843,B285),"ได้รับการพัฒนาแล้ว",IF(B285="","ป้อนรายชื่อบุคลากรเพิ่ม(ถ้ามี)","ยังไม่ได้รับการพัฒนา"))</f>
        <v>ได้รับการพัฒนาแล้ว</v>
      </c>
    </row>
    <row r="286" spans="1:4" ht="24">
      <c r="A286" s="110">
        <v>282</v>
      </c>
      <c r="B286" s="200" t="s">
        <v>157</v>
      </c>
      <c r="C286" s="202" t="s">
        <v>94</v>
      </c>
      <c r="D286" s="111" t="str">
        <f>IF(COUNTIF(เก็บข้อมูลHRD!$B$7:$B$1843,B286),"ได้รับการพัฒนาแล้ว",IF(B286="","ป้อนรายชื่อบุคลากรเพิ่ม(ถ้ามี)","ยังไม่ได้รับการพัฒนา"))</f>
        <v>ได้รับการพัฒนาแล้ว</v>
      </c>
    </row>
    <row r="287" spans="1:4" ht="24">
      <c r="A287" s="110">
        <v>283</v>
      </c>
      <c r="B287" s="203" t="s">
        <v>194</v>
      </c>
      <c r="C287" s="202" t="s">
        <v>94</v>
      </c>
      <c r="D287" s="111" t="str">
        <f>IF(COUNTIF(เก็บข้อมูลHRD!$B$7:$B$1843,B287),"ได้รับการพัฒนาแล้ว",IF(B287="","ป้อนรายชื่อบุคลากรเพิ่ม(ถ้ามี)","ยังไม่ได้รับการพัฒนา"))</f>
        <v>ได้รับการพัฒนาแล้ว</v>
      </c>
    </row>
    <row r="288" spans="1:4" ht="24">
      <c r="A288" s="110">
        <v>284</v>
      </c>
      <c r="B288" s="178" t="s">
        <v>205</v>
      </c>
      <c r="C288" s="202" t="s">
        <v>94</v>
      </c>
      <c r="D288" s="111" t="str">
        <f>IF(COUNTIF(เก็บข้อมูลHRD!$B$7:$B$1843,B288),"ได้รับการพัฒนาแล้ว",IF(B288="","ป้อนรายชื่อบุคลากรเพิ่ม(ถ้ามี)","ยังไม่ได้รับการพัฒนา"))</f>
        <v>ได้รับการพัฒนาแล้ว</v>
      </c>
    </row>
    <row r="289" spans="1:4" ht="24">
      <c r="A289" s="110">
        <v>285</v>
      </c>
      <c r="B289" s="213" t="s">
        <v>541</v>
      </c>
      <c r="C289" s="196" t="s">
        <v>94</v>
      </c>
      <c r="D289" s="111" t="str">
        <f>IF(COUNTIF(เก็บข้อมูลHRD!$B$7:$B$1843,B289),"ได้รับการพัฒนาแล้ว",IF(B289="","ป้อนรายชื่อบุคลากรเพิ่ม(ถ้ามี)","ยังไม่ได้รับการพัฒนา"))</f>
        <v>ยังไม่ได้รับการพัฒนา</v>
      </c>
    </row>
    <row r="290" spans="1:4" ht="24">
      <c r="A290" s="110">
        <v>286</v>
      </c>
      <c r="B290" s="212" t="s">
        <v>161</v>
      </c>
      <c r="C290" s="196" t="s">
        <v>94</v>
      </c>
      <c r="D290" s="111" t="str">
        <f>IF(COUNTIF(เก็บข้อมูลHRD!$B$7:$B$1843,B290),"ได้รับการพัฒนาแล้ว",IF(B290="","ป้อนรายชื่อบุคลากรเพิ่ม(ถ้ามี)","ยังไม่ได้รับการพัฒนา"))</f>
        <v>ได้รับการพัฒนาแล้ว</v>
      </c>
    </row>
    <row r="291" spans="1:4" ht="24">
      <c r="A291" s="110">
        <v>287</v>
      </c>
      <c r="B291" s="213" t="s">
        <v>171</v>
      </c>
      <c r="C291" s="209" t="s">
        <v>94</v>
      </c>
      <c r="D291" s="111" t="str">
        <f>IF(COUNTIF(เก็บข้อมูลHRD!$B$7:$B$1843,B291),"ได้รับการพัฒนาแล้ว",IF(B291="","ป้อนรายชื่อบุคลากรเพิ่ม(ถ้ามี)","ยังไม่ได้รับการพัฒนา"))</f>
        <v>ได้รับการพัฒนาแล้ว</v>
      </c>
    </row>
    <row r="292" spans="1:4" ht="24">
      <c r="A292" s="110">
        <v>288</v>
      </c>
      <c r="B292" s="213" t="s">
        <v>208</v>
      </c>
      <c r="C292" s="196" t="s">
        <v>94</v>
      </c>
      <c r="D292" s="111" t="str">
        <f>IF(COUNTIF(เก็บข้อมูลHRD!$B$7:$B$1843,B292),"ได้รับการพัฒนาแล้ว",IF(B292="","ป้อนรายชื่อบุคลากรเพิ่ม(ถ้ามี)","ยังไม่ได้รับการพัฒนา"))</f>
        <v>ได้รับการพัฒนาแล้ว</v>
      </c>
    </row>
    <row r="293" spans="1:4" ht="24">
      <c r="A293" s="110">
        <v>289</v>
      </c>
      <c r="B293" s="212" t="s">
        <v>173</v>
      </c>
      <c r="C293" s="196" t="s">
        <v>94</v>
      </c>
      <c r="D293" s="111" t="str">
        <f>IF(COUNTIF(เก็บข้อมูลHRD!$B$7:$B$1843,B293),"ได้รับการพัฒนาแล้ว",IF(B293="","ป้อนรายชื่อบุคลากรเพิ่ม(ถ้ามี)","ยังไม่ได้รับการพัฒนา"))</f>
        <v>ได้รับการพัฒนาแล้ว</v>
      </c>
    </row>
    <row r="294" spans="1:4" ht="24">
      <c r="A294" s="110">
        <v>290</v>
      </c>
      <c r="B294" s="203" t="s">
        <v>166</v>
      </c>
      <c r="C294" s="202" t="s">
        <v>94</v>
      </c>
      <c r="D294" s="111" t="str">
        <f>IF(COUNTIF(เก็บข้อมูลHRD!$B$7:$B$1843,B294),"ได้รับการพัฒนาแล้ว",IF(B294="","ป้อนรายชื่อบุคลากรเพิ่ม(ถ้ามี)","ยังไม่ได้รับการพัฒนา"))</f>
        <v>ได้รับการพัฒนาแล้ว</v>
      </c>
    </row>
    <row r="295" spans="1:4" ht="24">
      <c r="A295" s="110">
        <v>291</v>
      </c>
      <c r="B295" s="203" t="s">
        <v>186</v>
      </c>
      <c r="C295" s="209" t="s">
        <v>94</v>
      </c>
      <c r="D295" s="111" t="str">
        <f>IF(COUNTIF(เก็บข้อมูลHRD!$B$7:$B$1843,B295),"ได้รับการพัฒนาแล้ว",IF(B295="","ป้อนรายชื่อบุคลากรเพิ่ม(ถ้ามี)","ยังไม่ได้รับการพัฒนา"))</f>
        <v>ได้รับการพัฒนาแล้ว</v>
      </c>
    </row>
    <row r="296" spans="1:4" ht="24">
      <c r="A296" s="110">
        <v>292</v>
      </c>
      <c r="B296" s="203" t="s">
        <v>184</v>
      </c>
      <c r="C296" s="202" t="s">
        <v>94</v>
      </c>
      <c r="D296" s="111" t="str">
        <f>IF(COUNTIF(เก็บข้อมูลHRD!$B$7:$B$1843,B296),"ได้รับการพัฒนาแล้ว",IF(B296="","ป้อนรายชื่อบุคลากรเพิ่ม(ถ้ามี)","ยังไม่ได้รับการพัฒนา"))</f>
        <v>ได้รับการพัฒนาแล้ว</v>
      </c>
    </row>
    <row r="297" spans="1:4" ht="24">
      <c r="A297" s="110">
        <v>293</v>
      </c>
      <c r="B297" s="201" t="s">
        <v>155</v>
      </c>
      <c r="C297" s="209" t="s">
        <v>94</v>
      </c>
      <c r="D297" s="111" t="str">
        <f>IF(COUNTIF(เก็บข้อมูลHRD!$B$7:$B$1843,B297),"ได้รับการพัฒนาแล้ว",IF(B297="","ป้อนรายชื่อบุคลากรเพิ่ม(ถ้ามี)","ยังไม่ได้รับการพัฒนา"))</f>
        <v>ได้รับการพัฒนาแล้ว</v>
      </c>
    </row>
    <row r="298" spans="1:4" ht="24">
      <c r="A298" s="110">
        <v>294</v>
      </c>
      <c r="B298" s="212" t="s">
        <v>153</v>
      </c>
      <c r="C298" s="208" t="s">
        <v>94</v>
      </c>
      <c r="D298" s="111" t="str">
        <f>IF(COUNTIF(เก็บข้อมูลHRD!$B$7:$B$1843,B298),"ได้รับการพัฒนาแล้ว",IF(B298="","ป้อนรายชื่อบุคลากรเพิ่ม(ถ้ามี)","ยังไม่ได้รับการพัฒนา"))</f>
        <v>ได้รับการพัฒนาแล้ว</v>
      </c>
    </row>
    <row r="299" spans="1:4" ht="24">
      <c r="A299" s="110">
        <v>295</v>
      </c>
      <c r="B299" s="213" t="s">
        <v>209</v>
      </c>
      <c r="C299" s="202" t="s">
        <v>94</v>
      </c>
      <c r="D299" s="111" t="str">
        <f>IF(COUNTIF(เก็บข้อมูลHRD!$B$7:$B$1843,B299),"ได้รับการพัฒนาแล้ว",IF(B299="","ป้อนรายชื่อบุคลากรเพิ่ม(ถ้ามี)","ยังไม่ได้รับการพัฒนา"))</f>
        <v>ได้รับการพัฒนาแล้ว</v>
      </c>
    </row>
    <row r="300" spans="1:4" ht="24">
      <c r="A300" s="110">
        <v>296</v>
      </c>
      <c r="B300" s="213" t="s">
        <v>151</v>
      </c>
      <c r="C300" s="209" t="s">
        <v>94</v>
      </c>
      <c r="D300" s="111" t="str">
        <f>IF(COUNTIF(เก็บข้อมูลHRD!$B$7:$B$1843,B300),"ได้รับการพัฒนาแล้ว",IF(B300="","ป้อนรายชื่อบุคลากรเพิ่ม(ถ้ามี)","ยังไม่ได้รับการพัฒนา"))</f>
        <v>ได้รับการพัฒนาแล้ว</v>
      </c>
    </row>
    <row r="301" spans="1:4" ht="24">
      <c r="A301" s="110">
        <v>297</v>
      </c>
      <c r="B301" s="141" t="s">
        <v>217</v>
      </c>
      <c r="C301" s="202" t="s">
        <v>94</v>
      </c>
      <c r="D301" s="111" t="str">
        <f>IF(COUNTIF(เก็บข้อมูลHRD!$B$7:$B$1843,B301),"ได้รับการพัฒนาแล้ว",IF(B301="","ป้อนรายชื่อบุคลากรเพิ่ม(ถ้ามี)","ยังไม่ได้รับการพัฒนา"))</f>
        <v>ได้รับการพัฒนาแล้ว</v>
      </c>
    </row>
    <row r="302" spans="1:4" ht="24">
      <c r="A302" s="110">
        <v>298</v>
      </c>
      <c r="B302" s="178" t="s">
        <v>542</v>
      </c>
      <c r="C302" s="202" t="s">
        <v>94</v>
      </c>
      <c r="D302" s="111" t="str">
        <f>IF(COUNTIF(เก็บข้อมูลHRD!$B$7:$B$1843,B302),"ได้รับการพัฒนาแล้ว",IF(B302="","ป้อนรายชื่อบุคลากรเพิ่ม(ถ้ามี)","ยังไม่ได้รับการพัฒนา"))</f>
        <v>ยังไม่ได้รับการพัฒนา</v>
      </c>
    </row>
    <row r="303" spans="1:4" ht="24">
      <c r="A303" s="110">
        <v>299</v>
      </c>
      <c r="B303" s="216" t="s">
        <v>188</v>
      </c>
      <c r="C303" s="202" t="s">
        <v>94</v>
      </c>
      <c r="D303" s="111" t="str">
        <f>IF(COUNTIF(เก็บข้อมูลHRD!$B$7:$B$1843,B303),"ได้รับการพัฒนาแล้ว",IF(B303="","ป้อนรายชื่อบุคลากรเพิ่ม(ถ้ามี)","ยังไม่ได้รับการพัฒนา"))</f>
        <v>ได้รับการพัฒนาแล้ว</v>
      </c>
    </row>
    <row r="304" spans="1:4" ht="24">
      <c r="A304" s="110">
        <v>300</v>
      </c>
      <c r="B304" s="215" t="s">
        <v>185</v>
      </c>
      <c r="C304" s="217" t="s">
        <v>94</v>
      </c>
      <c r="D304" s="111" t="str">
        <f>IF(COUNTIF(เก็บข้อมูลHRD!$B$7:$B$1843,B304),"ได้รับการพัฒนาแล้ว",IF(B304="","ป้อนรายชื่อบุคลากรเพิ่ม(ถ้ามี)","ยังไม่ได้รับการพัฒนา"))</f>
        <v>ได้รับการพัฒนาแล้ว</v>
      </c>
    </row>
    <row r="305" spans="1:4" ht="24">
      <c r="A305" s="110">
        <v>301</v>
      </c>
      <c r="B305" s="218" t="s">
        <v>280</v>
      </c>
      <c r="C305" s="219" t="s">
        <v>261</v>
      </c>
      <c r="D305" s="111" t="str">
        <f>IF(COUNTIF(เก็บข้อมูลHRD!$B$7:$B$1843,B305),"ได้รับการพัฒนาแล้ว",IF(B305="","ป้อนรายชื่อบุคลากรเพิ่ม(ถ้ามี)","ยังไม่ได้รับการพัฒนา"))</f>
        <v>ได้รับการพัฒนาแล้ว</v>
      </c>
    </row>
    <row r="306" spans="1:4" ht="24">
      <c r="A306" s="110">
        <v>302</v>
      </c>
      <c r="B306" s="203" t="s">
        <v>543</v>
      </c>
      <c r="C306" s="203" t="s">
        <v>261</v>
      </c>
      <c r="D306" s="111" t="str">
        <f>IF(COUNTIF(เก็บข้อมูลHRD!$B$7:$B$1843,B306),"ได้รับการพัฒนาแล้ว",IF(B306="","ป้อนรายชื่อบุคลากรเพิ่ม(ถ้ามี)","ยังไม่ได้รับการพัฒนา"))</f>
        <v>ยังไม่ได้รับการพัฒนา</v>
      </c>
    </row>
    <row r="307" spans="1:4" ht="24">
      <c r="A307" s="110">
        <v>303</v>
      </c>
      <c r="B307" s="178" t="s">
        <v>285</v>
      </c>
      <c r="C307" s="220" t="s">
        <v>272</v>
      </c>
      <c r="D307" s="111" t="str">
        <f>IF(COUNTIF(เก็บข้อมูลHRD!$B$7:$B$1843,B307),"ได้รับการพัฒนาแล้ว",IF(B307="","ป้อนรายชื่อบุคลากรเพิ่ม(ถ้ามี)","ยังไม่ได้รับการพัฒนา"))</f>
        <v>ได้รับการพัฒนาแล้ว</v>
      </c>
    </row>
    <row r="308" spans="1:4" ht="24">
      <c r="A308" s="110">
        <v>304</v>
      </c>
      <c r="B308" s="178" t="s">
        <v>291</v>
      </c>
      <c r="C308" s="220" t="s">
        <v>272</v>
      </c>
      <c r="D308" s="111" t="str">
        <f>IF(COUNTIF(เก็บข้อมูลHRD!$B$7:$B$1843,B308),"ได้รับการพัฒนาแล้ว",IF(B308="","ป้อนรายชื่อบุคลากรเพิ่ม(ถ้ามี)","ยังไม่ได้รับการพัฒนา"))</f>
        <v>ได้รับการพัฒนาแล้ว</v>
      </c>
    </row>
    <row r="309" spans="1:4" ht="24">
      <c r="A309" s="110">
        <v>305</v>
      </c>
      <c r="B309" s="178" t="s">
        <v>293</v>
      </c>
      <c r="C309" s="220" t="s">
        <v>272</v>
      </c>
      <c r="D309" s="111" t="str">
        <f>IF(COUNTIF(เก็บข้อมูลHRD!$B$7:$B$1843,B309),"ได้รับการพัฒนาแล้ว",IF(B309="","ป้อนรายชื่อบุคลากรเพิ่ม(ถ้ามี)","ยังไม่ได้รับการพัฒนา"))</f>
        <v>ได้รับการพัฒนาแล้ว</v>
      </c>
    </row>
    <row r="310" spans="1:4" ht="24">
      <c r="A310" s="110">
        <v>306</v>
      </c>
      <c r="B310" s="178" t="s">
        <v>544</v>
      </c>
      <c r="C310" s="220" t="s">
        <v>272</v>
      </c>
      <c r="D310" s="111" t="str">
        <f>IF(COUNTIF(เก็บข้อมูลHRD!$B$7:$B$1843,B310),"ได้รับการพัฒนาแล้ว",IF(B310="","ป้อนรายชื่อบุคลากรเพิ่ม(ถ้ามี)","ยังไม่ได้รับการพัฒนา"))</f>
        <v>ยังไม่ได้รับการพัฒนา</v>
      </c>
    </row>
    <row r="311" spans="1:4" ht="24">
      <c r="A311" s="110">
        <v>307</v>
      </c>
      <c r="B311" s="178" t="s">
        <v>294</v>
      </c>
      <c r="C311" s="220" t="s">
        <v>272</v>
      </c>
      <c r="D311" s="111" t="str">
        <f>IF(COUNTIF(เก็บข้อมูลHRD!$B$7:$B$1843,B311),"ได้รับการพัฒนาแล้ว",IF(B311="","ป้อนรายชื่อบุคลากรเพิ่ม(ถ้ามี)","ยังไม่ได้รับการพัฒนา"))</f>
        <v>ได้รับการพัฒนาแล้ว</v>
      </c>
    </row>
    <row r="312" spans="1:4" ht="24">
      <c r="A312" s="110">
        <v>308</v>
      </c>
      <c r="B312" s="221" t="s">
        <v>545</v>
      </c>
      <c r="C312" s="178" t="s">
        <v>505</v>
      </c>
      <c r="D312" s="111" t="str">
        <f>IF(COUNTIF(เก็บข้อมูลHRD!$B$7:$B$1843,B312),"ได้รับการพัฒนาแล้ว",IF(B312="","ป้อนรายชื่อบุคลากรเพิ่ม(ถ้ามี)","ยังไม่ได้รับการพัฒนา"))</f>
        <v>ได้รับการพัฒนาแล้ว</v>
      </c>
    </row>
    <row r="313" spans="1:4" ht="24">
      <c r="A313" s="110">
        <v>309</v>
      </c>
      <c r="B313" s="221" t="s">
        <v>546</v>
      </c>
      <c r="C313" s="220" t="s">
        <v>272</v>
      </c>
      <c r="D313" s="111" t="str">
        <f>IF(COUNTIF(เก็บข้อมูลHRD!$B$7:$B$1843,B313),"ได้รับการพัฒนาแล้ว",IF(B313="","ป้อนรายชื่อบุคลากรเพิ่ม(ถ้ามี)","ยังไม่ได้รับการพัฒนา"))</f>
        <v>ได้รับการพัฒนาแล้ว</v>
      </c>
    </row>
    <row r="314" spans="1:4" ht="24">
      <c r="A314" s="110">
        <v>310</v>
      </c>
      <c r="B314" s="148" t="s">
        <v>218</v>
      </c>
      <c r="C314" s="222" t="s">
        <v>94</v>
      </c>
      <c r="D314" s="111" t="str">
        <f>IF(COUNTIF(เก็บข้อมูลHRD!$B$7:$B$1843,B314),"ได้รับการพัฒนาแล้ว",IF(B314="","ป้อนรายชื่อบุคลากรเพิ่ม(ถ้ามี)","ยังไม่ได้รับการพัฒนา"))</f>
        <v>ได้รับการพัฒนาแล้ว</v>
      </c>
    </row>
    <row r="315" spans="1:4" ht="24">
      <c r="A315" s="110">
        <v>311</v>
      </c>
      <c r="B315" s="178" t="s">
        <v>547</v>
      </c>
      <c r="C315" s="220" t="s">
        <v>506</v>
      </c>
      <c r="D315" s="111" t="str">
        <f>IF(COUNTIF(เก็บข้อมูลHRD!$B$7:$B$1843,B315),"ได้รับการพัฒนาแล้ว",IF(B315="","ป้อนรายชื่อบุคลากรเพิ่ม(ถ้ามี)","ยังไม่ได้รับการพัฒนา"))</f>
        <v>ยังไม่ได้รับการพัฒนา</v>
      </c>
    </row>
    <row r="316" spans="1:4" ht="24">
      <c r="A316" s="110">
        <v>312</v>
      </c>
      <c r="B316" s="154" t="s">
        <v>290</v>
      </c>
      <c r="C316" s="203" t="s">
        <v>261</v>
      </c>
      <c r="D316" s="111" t="str">
        <f>IF(COUNTIF(เก็บข้อมูลHRD!$B$7:$B$1843,B316),"ได้รับการพัฒนาแล้ว",IF(B316="","ป้อนรายชื่อบุคลากรเพิ่ม(ถ้ามี)","ยังไม่ได้รับการพัฒนา"))</f>
        <v>ได้รับการพัฒนาแล้ว</v>
      </c>
    </row>
    <row r="317" spans="1:4" ht="24">
      <c r="A317" s="110">
        <v>313</v>
      </c>
      <c r="B317" s="178" t="s">
        <v>110</v>
      </c>
      <c r="C317" s="220" t="s">
        <v>87</v>
      </c>
      <c r="D317" s="111" t="str">
        <f>IF(COUNTIF(เก็บข้อมูลHRD!$B$7:$B$1843,B317),"ได้รับการพัฒนาแล้ว",IF(B317="","ป้อนรายชื่อบุคลากรเพิ่ม(ถ้ามี)","ยังไม่ได้รับการพัฒนา"))</f>
        <v>ได้รับการพัฒนาแล้ว</v>
      </c>
    </row>
    <row r="318" spans="1:4" ht="24">
      <c r="A318" s="110">
        <v>314</v>
      </c>
      <c r="B318" s="178" t="s">
        <v>262</v>
      </c>
      <c r="C318" s="220" t="s">
        <v>87</v>
      </c>
      <c r="D318" s="111" t="str">
        <f>IF(COUNTIF(เก็บข้อมูลHRD!$B$7:$B$1843,B318),"ได้รับการพัฒนาแล้ว",IF(B318="","ป้อนรายชื่อบุคลากรเพิ่ม(ถ้ามี)","ยังไม่ได้รับการพัฒนา"))</f>
        <v>ได้รับการพัฒนาแล้ว</v>
      </c>
    </row>
    <row r="319" spans="1:4" ht="24">
      <c r="A319" s="110">
        <v>315</v>
      </c>
      <c r="B319" s="221" t="s">
        <v>265</v>
      </c>
      <c r="C319" s="178" t="s">
        <v>89</v>
      </c>
      <c r="D319" s="111" t="str">
        <f>IF(COUNTIF(เก็บข้อมูลHRD!$B$7:$B$1843,B319),"ได้รับการพัฒนาแล้ว",IF(B319="","ป้อนรายชื่อบุคลากรเพิ่ม(ถ้ามี)","ยังไม่ได้รับการพัฒนา"))</f>
        <v>ได้รับการพัฒนาแล้ว</v>
      </c>
    </row>
    <row r="320" spans="1:4" ht="24">
      <c r="A320" s="110">
        <v>316</v>
      </c>
      <c r="B320" s="221" t="s">
        <v>548</v>
      </c>
      <c r="C320" s="178" t="s">
        <v>89</v>
      </c>
      <c r="D320" s="111" t="str">
        <f>IF(COUNTIF(เก็บข้อมูลHRD!$B$7:$B$1843,B320),"ได้รับการพัฒนาแล้ว",IF(B320="","ป้อนรายชื่อบุคลากรเพิ่ม(ถ้ามี)","ยังไม่ได้รับการพัฒนา"))</f>
        <v>ได้รับการพัฒนาแล้ว</v>
      </c>
    </row>
    <row r="321" spans="1:4" ht="24">
      <c r="A321" s="110">
        <v>317</v>
      </c>
      <c r="B321" s="178" t="s">
        <v>256</v>
      </c>
      <c r="C321" s="220" t="s">
        <v>261</v>
      </c>
      <c r="D321" s="111" t="str">
        <f>IF(COUNTIF(เก็บข้อมูลHRD!$B$7:$B$1843,B321),"ได้รับการพัฒนาแล้ว",IF(B321="","ป้อนรายชื่อบุคลากรเพิ่ม(ถ้ามี)","ยังไม่ได้รับการพัฒนา"))</f>
        <v>ได้รับการพัฒนาแล้ว</v>
      </c>
    </row>
    <row r="322" spans="1:4" ht="24">
      <c r="A322" s="110">
        <v>318</v>
      </c>
      <c r="B322" s="203" t="s">
        <v>549</v>
      </c>
      <c r="C322" s="178" t="s">
        <v>94</v>
      </c>
      <c r="D322" s="111" t="str">
        <f>IF(COUNTIF(เก็บข้อมูลHRD!$B$7:$B$1843,B322),"ได้รับการพัฒนาแล้ว",IF(B322="","ป้อนรายชื่อบุคลากรเพิ่ม(ถ้ามี)","ยังไม่ได้รับการพัฒนา"))</f>
        <v>ยังไม่ได้รับการพัฒนา</v>
      </c>
    </row>
    <row r="323" spans="1:4" ht="24">
      <c r="A323" s="110">
        <v>319</v>
      </c>
      <c r="B323" s="178" t="s">
        <v>550</v>
      </c>
      <c r="C323" s="178" t="s">
        <v>94</v>
      </c>
      <c r="D323" s="111" t="str">
        <f>IF(COUNTIF(เก็บข้อมูลHRD!$B$7:$B$1843,B323),"ได้รับการพัฒนาแล้ว",IF(B323="","ป้อนรายชื่อบุคลากรเพิ่ม(ถ้ามี)","ยังไม่ได้รับการพัฒนา"))</f>
        <v>ยังไม่ได้รับการพัฒนา</v>
      </c>
    </row>
    <row r="324" spans="1:4" ht="24">
      <c r="A324" s="110">
        <v>320</v>
      </c>
      <c r="B324" s="178" t="s">
        <v>235</v>
      </c>
      <c r="C324" s="178" t="s">
        <v>94</v>
      </c>
      <c r="D324" s="111" t="str">
        <f>IF(COUNTIF(เก็บข้อมูลHRD!$B$7:$B$1843,B324),"ได้รับการพัฒนาแล้ว",IF(B324="","ป้อนรายชื่อบุคลากรเพิ่ม(ถ้ามี)","ยังไม่ได้รับการพัฒนา"))</f>
        <v>ได้รับการพัฒนาแล้ว</v>
      </c>
    </row>
    <row r="325" spans="1:4" ht="24">
      <c r="A325" s="110">
        <v>321</v>
      </c>
      <c r="B325" s="178" t="s">
        <v>227</v>
      </c>
      <c r="C325" s="178" t="s">
        <v>94</v>
      </c>
      <c r="D325" s="111" t="str">
        <f>IF(COUNTIF(เก็บข้อมูลHRD!$B$7:$B$1843,B325),"ได้รับการพัฒนาแล้ว",IF(B325="","ป้อนรายชื่อบุคลากรเพิ่ม(ถ้ามี)","ยังไม่ได้รับการพัฒนา"))</f>
        <v>ได้รับการพัฒนาแล้ว</v>
      </c>
    </row>
    <row r="326" spans="1:4" ht="24">
      <c r="A326" s="110">
        <v>322</v>
      </c>
      <c r="B326" s="178" t="s">
        <v>551</v>
      </c>
      <c r="C326" s="220" t="s">
        <v>87</v>
      </c>
      <c r="D326" s="111" t="str">
        <f>IF(COUNTIF(เก็บข้อมูลHRD!$B$7:$B$1843,B326),"ได้รับการพัฒนาแล้ว",IF(B326="","ป้อนรายชื่อบุคลากรเพิ่ม(ถ้ามี)","ยังไม่ได้รับการพัฒนา"))</f>
        <v>ยังไม่ได้รับการพัฒนา</v>
      </c>
    </row>
    <row r="327" spans="1:4" ht="24">
      <c r="A327" s="110">
        <v>323</v>
      </c>
      <c r="B327" s="178" t="s">
        <v>552</v>
      </c>
      <c r="C327" s="220" t="s">
        <v>87</v>
      </c>
      <c r="D327" s="111" t="str">
        <f>IF(COUNTIF(เก็บข้อมูลHRD!$B$7:$B$1843,B327),"ได้รับการพัฒนาแล้ว",IF(B327="","ป้อนรายชื่อบุคลากรเพิ่ม(ถ้ามี)","ยังไม่ได้รับการพัฒนา"))</f>
        <v>ได้รับการพัฒนาแล้ว</v>
      </c>
    </row>
    <row r="328" spans="1:4" ht="24">
      <c r="A328" s="110">
        <v>324</v>
      </c>
      <c r="B328" s="178" t="s">
        <v>248</v>
      </c>
      <c r="C328" s="220" t="s">
        <v>87</v>
      </c>
      <c r="D328" s="111" t="str">
        <f>IF(COUNTIF(เก็บข้อมูลHRD!$B$7:$B$1843,B328),"ได้รับการพัฒนาแล้ว",IF(B328="","ป้อนรายชื่อบุคลากรเพิ่ม(ถ้ามี)","ยังไม่ได้รับการพัฒนา"))</f>
        <v>ได้รับการพัฒนาแล้ว</v>
      </c>
    </row>
    <row r="329" spans="1:4" ht="24">
      <c r="A329" s="110">
        <v>325</v>
      </c>
      <c r="B329" s="221" t="s">
        <v>553</v>
      </c>
      <c r="C329" s="178" t="s">
        <v>87</v>
      </c>
      <c r="D329" s="111" t="str">
        <f>IF(COUNTIF(เก็บข้อมูลHRD!$B$7:$B$1843,B329),"ได้รับการพัฒนาแล้ว",IF(B329="","ป้อนรายชื่อบุคลากรเพิ่ม(ถ้ามี)","ยังไม่ได้รับการพัฒนา"))</f>
        <v>ได้รับการพัฒนาแล้ว</v>
      </c>
    </row>
    <row r="330" spans="1:4" ht="24">
      <c r="A330" s="110">
        <v>326</v>
      </c>
      <c r="B330" s="178" t="s">
        <v>250</v>
      </c>
      <c r="C330" s="220" t="s">
        <v>87</v>
      </c>
      <c r="D330" s="111" t="str">
        <f>IF(COUNTIF(เก็บข้อมูลHRD!$B$7:$B$1843,B330),"ได้รับการพัฒนาแล้ว",IF(B330="","ป้อนรายชื่อบุคลากรเพิ่ม(ถ้ามี)","ยังไม่ได้รับการพัฒนา"))</f>
        <v>ได้รับการพัฒนาแล้ว</v>
      </c>
    </row>
    <row r="331" spans="1:4" ht="24">
      <c r="A331" s="110">
        <v>327</v>
      </c>
      <c r="B331" s="178" t="s">
        <v>554</v>
      </c>
      <c r="C331" s="220" t="s">
        <v>87</v>
      </c>
      <c r="D331" s="111" t="str">
        <f>IF(COUNTIF(เก็บข้อมูลHRD!$B$7:$B$1843,B331),"ได้รับการพัฒนาแล้ว",IF(B331="","ป้อนรายชื่อบุคลากรเพิ่ม(ถ้ามี)","ยังไม่ได้รับการพัฒนา"))</f>
        <v>ได้รับการพัฒนาแล้ว</v>
      </c>
    </row>
    <row r="332" spans="1:4" ht="24">
      <c r="A332" s="110">
        <v>328</v>
      </c>
      <c r="B332" s="178" t="s">
        <v>555</v>
      </c>
      <c r="C332" s="220" t="s">
        <v>507</v>
      </c>
      <c r="D332" s="111" t="str">
        <f>IF(COUNTIF(เก็บข้อมูลHRD!$B$7:$B$1843,B332),"ได้รับการพัฒนาแล้ว",IF(B332="","ป้อนรายชื่อบุคลากรเพิ่ม(ถ้ามี)","ยังไม่ได้รับการพัฒนา"))</f>
        <v>ได้รับการพัฒนาแล้ว</v>
      </c>
    </row>
    <row r="333" spans="1:4" ht="24">
      <c r="A333" s="110">
        <v>329</v>
      </c>
      <c r="B333" s="178" t="s">
        <v>275</v>
      </c>
      <c r="C333" s="220" t="s">
        <v>261</v>
      </c>
      <c r="D333" s="111" t="str">
        <f>IF(COUNTIF(เก็บข้อมูลHRD!$B$7:$B$1843,B333),"ได้รับการพัฒนาแล้ว",IF(B333="","ป้อนรายชื่อบุคลากรเพิ่ม(ถ้ามี)","ยังไม่ได้รับการพัฒนา"))</f>
        <v>ได้รับการพัฒนาแล้ว</v>
      </c>
    </row>
    <row r="334" spans="1:4" ht="24">
      <c r="A334" s="110">
        <v>330</v>
      </c>
      <c r="B334" s="178" t="s">
        <v>260</v>
      </c>
      <c r="C334" s="220" t="s">
        <v>261</v>
      </c>
      <c r="D334" s="111" t="str">
        <f>IF(COUNTIF(เก็บข้อมูลHRD!$B$7:$B$1843,B334),"ได้รับการพัฒนาแล้ว",IF(B334="","ป้อนรายชื่อบุคลากรเพิ่ม(ถ้ามี)","ยังไม่ได้รับการพัฒนา"))</f>
        <v>ได้รับการพัฒนาแล้ว</v>
      </c>
    </row>
    <row r="335" spans="1:4" ht="24">
      <c r="A335" s="110">
        <v>331</v>
      </c>
      <c r="B335" s="178" t="s">
        <v>271</v>
      </c>
      <c r="C335" s="220" t="s">
        <v>272</v>
      </c>
      <c r="D335" s="111" t="str">
        <f>IF(COUNTIF(เก็บข้อมูลHRD!$B$7:$B$1843,B335),"ได้รับการพัฒนาแล้ว",IF(B335="","ป้อนรายชื่อบุคลากรเพิ่ม(ถ้ามี)","ยังไม่ได้รับการพัฒนา"))</f>
        <v>ได้รับการพัฒนาแล้ว</v>
      </c>
    </row>
    <row r="336" spans="1:4" ht="24">
      <c r="A336" s="110">
        <v>332</v>
      </c>
      <c r="B336" s="221" t="s">
        <v>556</v>
      </c>
      <c r="C336" s="221" t="s">
        <v>89</v>
      </c>
      <c r="D336" s="111" t="str">
        <f>IF(COUNTIF(เก็บข้อมูลHRD!$B$7:$B$1843,B336),"ได้รับการพัฒนาแล้ว",IF(B336="","ป้อนรายชื่อบุคลากรเพิ่ม(ถ้ามี)","ยังไม่ได้รับการพัฒนา"))</f>
        <v>ได้รับการพัฒนาแล้ว</v>
      </c>
    </row>
    <row r="337" spans="1:4" ht="24">
      <c r="A337" s="110">
        <v>333</v>
      </c>
      <c r="B337" s="221" t="s">
        <v>273</v>
      </c>
      <c r="C337" s="221" t="s">
        <v>261</v>
      </c>
      <c r="D337" s="111" t="str">
        <f>IF(COUNTIF(เก็บข้อมูลHRD!$B$7:$B$1843,B337),"ได้รับการพัฒนาแล้ว",IF(B337="","ป้อนรายชื่อบุคลากรเพิ่ม(ถ้ามี)","ยังไม่ได้รับการพัฒนา"))</f>
        <v>ได้รับการพัฒนาแล้ว</v>
      </c>
    </row>
    <row r="338" spans="1:4" ht="24">
      <c r="A338" s="110">
        <v>334</v>
      </c>
      <c r="B338" s="221" t="s">
        <v>557</v>
      </c>
      <c r="C338" s="221" t="s">
        <v>261</v>
      </c>
      <c r="D338" s="111" t="str">
        <f>IF(COUNTIF(เก็บข้อมูลHRD!$B$7:$B$1843,B338),"ได้รับการพัฒนาแล้ว",IF(B338="","ป้อนรายชื่อบุคลากรเพิ่ม(ถ้ามี)","ยังไม่ได้รับการพัฒนา"))</f>
        <v>ได้รับการพัฒนาแล้ว</v>
      </c>
    </row>
    <row r="339" spans="1:4" ht="24">
      <c r="A339" s="110">
        <v>335</v>
      </c>
      <c r="B339" s="178" t="s">
        <v>86</v>
      </c>
      <c r="C339" s="220" t="s">
        <v>87</v>
      </c>
      <c r="D339" s="111" t="str">
        <f>IF(COUNTIF(เก็บข้อมูลHRD!$B$7:$B$1843,B339),"ได้รับการพัฒนาแล้ว",IF(B339="","ป้อนรายชื่อบุคลากรเพิ่ม(ถ้ามี)","ยังไม่ได้รับการพัฒนา"))</f>
        <v>ได้รับการพัฒนาแล้ว</v>
      </c>
    </row>
    <row r="340" spans="1:4" ht="24">
      <c r="A340" s="110">
        <v>336</v>
      </c>
      <c r="B340" s="178" t="s">
        <v>119</v>
      </c>
      <c r="C340" s="178" t="s">
        <v>87</v>
      </c>
      <c r="D340" s="111" t="str">
        <f>IF(COUNTIF(เก็บข้อมูลHRD!$B$7:$B$1843,B340),"ได้รับการพัฒนาแล้ว",IF(B340="","ป้อนรายชื่อบุคลากรเพิ่ม(ถ้ามี)","ยังไม่ได้รับการพัฒนา"))</f>
        <v>ได้รับการพัฒนาแล้ว</v>
      </c>
    </row>
    <row r="341" spans="1:4" ht="24">
      <c r="A341" s="110">
        <v>337</v>
      </c>
      <c r="B341" s="178" t="s">
        <v>255</v>
      </c>
      <c r="C341" s="220" t="s">
        <v>87</v>
      </c>
      <c r="D341" s="111" t="str">
        <f>IF(COUNTIF(เก็บข้อมูลHRD!$B$7:$B$1843,B341),"ได้รับการพัฒนาแล้ว",IF(B341="","ป้อนรายชื่อบุคลากรเพิ่ม(ถ้ามี)","ยังไม่ได้รับการพัฒนา"))</f>
        <v>ได้รับการพัฒนาแล้ว</v>
      </c>
    </row>
    <row r="342" spans="1:4" ht="24">
      <c r="A342" s="110">
        <v>338</v>
      </c>
      <c r="B342" s="178" t="s">
        <v>88</v>
      </c>
      <c r="C342" s="220" t="s">
        <v>89</v>
      </c>
      <c r="D342" s="111" t="str">
        <f>IF(COUNTIF(เก็บข้อมูลHRD!$B$7:$B$1843,B342),"ได้รับการพัฒนาแล้ว",IF(B342="","ป้อนรายชื่อบุคลากรเพิ่ม(ถ้ามี)","ยังไม่ได้รับการพัฒนา"))</f>
        <v>ได้รับการพัฒนาแล้ว</v>
      </c>
    </row>
    <row r="343" spans="1:4" ht="24">
      <c r="A343" s="110">
        <v>339</v>
      </c>
      <c r="B343" s="178" t="s">
        <v>267</v>
      </c>
      <c r="C343" s="220" t="s">
        <v>268</v>
      </c>
      <c r="D343" s="111" t="str">
        <f>IF(COUNTIF(เก็บข้อมูลHRD!$B$7:$B$1843,B343),"ได้รับการพัฒนาแล้ว",IF(B343="","ป้อนรายชื่อบุคลากรเพิ่ม(ถ้ามี)","ยังไม่ได้รับการพัฒนา"))</f>
        <v>ได้รับการพัฒนาแล้ว</v>
      </c>
    </row>
    <row r="344" spans="1:4" ht="24">
      <c r="A344" s="110">
        <v>340</v>
      </c>
      <c r="B344" s="178" t="s">
        <v>288</v>
      </c>
      <c r="C344" s="220" t="s">
        <v>261</v>
      </c>
      <c r="D344" s="111" t="str">
        <f>IF(COUNTIF(เก็บข้อมูลHRD!$B$7:$B$1843,B344),"ได้รับการพัฒนาแล้ว",IF(B344="","ป้อนรายชื่อบุคลากรเพิ่ม(ถ้ามี)","ยังไม่ได้รับการพัฒนา"))</f>
        <v>ได้รับการพัฒนาแล้ว</v>
      </c>
    </row>
    <row r="345" spans="1:4" ht="24">
      <c r="A345" s="110">
        <v>341</v>
      </c>
      <c r="B345" s="178" t="s">
        <v>93</v>
      </c>
      <c r="C345" s="220" t="s">
        <v>94</v>
      </c>
      <c r="D345" s="111" t="str">
        <f>IF(COUNTIF(เก็บข้อมูลHRD!$B$7:$B$1843,B345),"ได้รับการพัฒนาแล้ว",IF(B345="","ป้อนรายชื่อบุคลากรเพิ่ม(ถ้ามี)","ยังไม่ได้รับการพัฒนา"))</f>
        <v>ได้รับการพัฒนาแล้ว</v>
      </c>
    </row>
    <row r="346" spans="1:4" ht="24">
      <c r="A346" s="110">
        <v>342</v>
      </c>
      <c r="B346" s="178" t="s">
        <v>289</v>
      </c>
      <c r="C346" s="220" t="s">
        <v>272</v>
      </c>
      <c r="D346" s="111" t="str">
        <f>IF(COUNTIF(เก็บข้อมูลHRD!$B$7:$B$1843,B346),"ได้รับการพัฒนาแล้ว",IF(B346="","ป้อนรายชื่อบุคลากรเพิ่ม(ถ้ามี)","ยังไม่ได้รับการพัฒนา"))</f>
        <v>ได้รับการพัฒนาแล้ว</v>
      </c>
    </row>
    <row r="347" spans="1:4" ht="24">
      <c r="A347" s="110">
        <v>343</v>
      </c>
      <c r="B347" s="201" t="s">
        <v>558</v>
      </c>
      <c r="C347" s="215" t="s">
        <v>94</v>
      </c>
      <c r="D347" s="111" t="str">
        <f>IF(COUNTIF(เก็บข้อมูลHRD!$B$7:$B$1843,B347),"ได้รับการพัฒนาแล้ว",IF(B347="","ป้อนรายชื่อบุคลากรเพิ่ม(ถ้ามี)","ยังไม่ได้รับการพัฒนา"))</f>
        <v>ได้รับการพัฒนาแล้ว</v>
      </c>
    </row>
    <row r="348" spans="1:4" ht="24">
      <c r="A348" s="110">
        <v>344</v>
      </c>
      <c r="B348" s="203" t="s">
        <v>508</v>
      </c>
      <c r="C348" s="203" t="s">
        <v>509</v>
      </c>
      <c r="D348" s="111" t="str">
        <f>IF(COUNTIF(เก็บข้อมูลHRD!$B$7:$B$1843,B348),"ได้รับการพัฒนาแล้ว",IF(B348="","ป้อนรายชื่อบุคลากรเพิ่ม(ถ้ามี)","ยังไม่ได้รับการพัฒนา"))</f>
        <v>ได้รับการพัฒนาแล้ว</v>
      </c>
    </row>
    <row r="349" spans="1:4" ht="24">
      <c r="A349" s="110">
        <v>345</v>
      </c>
      <c r="B349" s="178" t="s">
        <v>263</v>
      </c>
      <c r="C349" s="220" t="s">
        <v>87</v>
      </c>
      <c r="D349" s="111" t="str">
        <f>IF(COUNTIF(เก็บข้อมูลHRD!$B$7:$B$1843,B349),"ได้รับการพัฒนาแล้ว",IF(B349="","ป้อนรายชื่อบุคลากรเพิ่ม(ถ้ามี)","ยังไม่ได้รับการพัฒนา"))</f>
        <v>ได้รับการพัฒนาแล้ว</v>
      </c>
    </row>
    <row r="350" spans="1:4" ht="24">
      <c r="A350" s="110">
        <v>346</v>
      </c>
      <c r="B350" s="178" t="s">
        <v>284</v>
      </c>
      <c r="C350" s="220" t="s">
        <v>261</v>
      </c>
      <c r="D350" s="111" t="str">
        <f>IF(COUNTIF(เก็บข้อมูลHRD!$B$7:$B$1843,B350),"ได้รับการพัฒนาแล้ว",IF(B350="","ป้อนรายชื่อบุคลากรเพิ่ม(ถ้ามี)","ยังไม่ได้รับการพัฒนา"))</f>
        <v>ได้รับการพัฒนาแล้ว</v>
      </c>
    </row>
    <row r="351" spans="1:4" ht="24">
      <c r="A351" s="110">
        <v>347</v>
      </c>
      <c r="B351" s="178" t="s">
        <v>120</v>
      </c>
      <c r="C351" s="220" t="s">
        <v>108</v>
      </c>
      <c r="D351" s="111" t="str">
        <f>IF(COUNTIF(เก็บข้อมูลHRD!$B$7:$B$1843,B351),"ได้รับการพัฒนาแล้ว",IF(B351="","ป้อนรายชื่อบุคลากรเพิ่ม(ถ้ามี)","ยังไม่ได้รับการพัฒนา"))</f>
        <v>ได้รับการพัฒนาแล้ว</v>
      </c>
    </row>
    <row r="352" spans="1:4" ht="24">
      <c r="A352" s="110">
        <v>348</v>
      </c>
      <c r="B352" s="178" t="s">
        <v>559</v>
      </c>
      <c r="C352" s="220" t="s">
        <v>87</v>
      </c>
      <c r="D352" s="111" t="str">
        <f>IF(COUNTIF(เก็บข้อมูลHRD!$B$7:$B$1843,B352),"ได้รับการพัฒนาแล้ว",IF(B352="","ป้อนรายชื่อบุคลากรเพิ่ม(ถ้ามี)","ยังไม่ได้รับการพัฒนา"))</f>
        <v>ยังไม่ได้รับการพัฒนา</v>
      </c>
    </row>
    <row r="353" spans="1:4" ht="24">
      <c r="A353" s="110">
        <v>349</v>
      </c>
      <c r="B353" s="178" t="s">
        <v>286</v>
      </c>
      <c r="C353" s="220" t="s">
        <v>261</v>
      </c>
      <c r="D353" s="111" t="str">
        <f>IF(COUNTIF(เก็บข้อมูลHRD!$B$7:$B$1843,B353),"ได้รับการพัฒนาแล้ว",IF(B353="","ป้อนรายชื่อบุคลากรเพิ่ม(ถ้ามี)","ยังไม่ได้รับการพัฒนา"))</f>
        <v>ได้รับการพัฒนาแล้ว</v>
      </c>
    </row>
    <row r="354" spans="1:4" ht="24">
      <c r="A354" s="110">
        <v>350</v>
      </c>
      <c r="B354" s="178" t="s">
        <v>560</v>
      </c>
      <c r="C354" s="220" t="s">
        <v>272</v>
      </c>
      <c r="D354" s="111" t="str">
        <f>IF(COUNTIF(เก็บข้อมูลHRD!$B$7:$B$1843,B354),"ได้รับการพัฒนาแล้ว",IF(B354="","ป้อนรายชื่อบุคลากรเพิ่ม(ถ้ามี)","ยังไม่ได้รับการพัฒนา"))</f>
        <v>ได้รับการพัฒนาแล้ว</v>
      </c>
    </row>
    <row r="355" spans="1:4" ht="24">
      <c r="A355" s="110">
        <v>351</v>
      </c>
      <c r="B355" s="178" t="s">
        <v>287</v>
      </c>
      <c r="C355" s="220" t="s">
        <v>272</v>
      </c>
      <c r="D355" s="111" t="str">
        <f>IF(COUNTIF(เก็บข้อมูลHRD!$B$7:$B$1843,B355),"ได้รับการพัฒนาแล้ว",IF(B355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355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scale="8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ตรวจสอบชื่อผู้ยังไม่ได้รับพัฒนา!Print_Area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2020-09-15T03:47:09Z</cp:lastPrinted>
  <dcterms:created xsi:type="dcterms:W3CDTF">2019-10-21T02:57:05Z</dcterms:created>
  <dcterms:modified xsi:type="dcterms:W3CDTF">2020-09-23T02:38:00Z</dcterms:modified>
</cp:coreProperties>
</file>